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activeTab="2"/>
  </bookViews>
  <sheets>
    <sheet name="стр2" sheetId="1" r:id="rId1"/>
    <sheet name="стр1" sheetId="2" r:id="rId2"/>
    <sheet name="стр3" sheetId="3" r:id="rId3"/>
    <sheet name="Лист1" sheetId="4" r:id="rId4"/>
    <sheet name="Лист2" sheetId="5" r:id="rId5"/>
  </sheets>
  <definedNames>
    <definedName name="_xlnm.Print_Area" localSheetId="1">'стр1'!$A$1:$DA$70</definedName>
  </definedNames>
  <calcPr fullCalcOnLoad="1"/>
</workbook>
</file>

<file path=xl/sharedStrings.xml><?xml version="1.0" encoding="utf-8"?>
<sst xmlns="http://schemas.openxmlformats.org/spreadsheetml/2006/main" count="490" uniqueCount="254">
  <si>
    <t>КОДЫ</t>
  </si>
  <si>
    <t>Дата</t>
  </si>
  <si>
    <t>г.</t>
  </si>
  <si>
    <t>Единица измерения: руб.</t>
  </si>
  <si>
    <t>Наименование показателя</t>
  </si>
  <si>
    <t>Руководитель</t>
  </si>
  <si>
    <t>(подпись)</t>
  </si>
  <si>
    <t>(расшифровка подписи)</t>
  </si>
  <si>
    <t>"</t>
  </si>
  <si>
    <t>по ОКПО</t>
  </si>
  <si>
    <t>Исполнено</t>
  </si>
  <si>
    <t>Неисполненные назначения</t>
  </si>
  <si>
    <t>Доходы бюджета - всего</t>
  </si>
  <si>
    <t>в том числе:</t>
  </si>
  <si>
    <t>Код стро-ки</t>
  </si>
  <si>
    <t>1. Доходы бюджета</t>
  </si>
  <si>
    <t>Расходы бюджета - всего</t>
  </si>
  <si>
    <t>Неисполненные 
назначения</t>
  </si>
  <si>
    <t>200</t>
  </si>
  <si>
    <t>450</t>
  </si>
  <si>
    <t>Результат исполнения бюджета (дефицит "-", профицит "+")</t>
  </si>
  <si>
    <t>из них:</t>
  </si>
  <si>
    <t>источники внешнего финансирования бюджета</t>
  </si>
  <si>
    <t>изменение остатков средств</t>
  </si>
  <si>
    <t>700</t>
  </si>
  <si>
    <t>500</t>
  </si>
  <si>
    <t>010</t>
  </si>
  <si>
    <t>ОТЧЕТ ОБ ИСПОЛНЕНИИ БЮДЖЕТА</t>
  </si>
  <si>
    <t>710</t>
  </si>
  <si>
    <t>720</t>
  </si>
  <si>
    <t>Земельный налог</t>
  </si>
  <si>
    <t>Администрация  Богородицкого сельского поселения</t>
  </si>
  <si>
    <t>Соколова М.Н.</t>
  </si>
  <si>
    <t>182 1 06 01030 10 1000 110</t>
  </si>
  <si>
    <t xml:space="preserve">182 1 01 00000 00 0000 000 </t>
  </si>
  <si>
    <t>182 1 05 00000 00 0000 000</t>
  </si>
  <si>
    <t>182 1 06 00000 00 0000 000</t>
  </si>
  <si>
    <t>182 1 06 01000 00 0000 110</t>
  </si>
  <si>
    <t>182 1 06 01030 10 0000 110</t>
  </si>
  <si>
    <t>182 1 06 06000 00 0000 110</t>
  </si>
  <si>
    <t xml:space="preserve">000 1 00 00000 00 0000 000 </t>
  </si>
  <si>
    <t>000 1 11 05000 00 0000 120</t>
  </si>
  <si>
    <t>000 1 11 00000 00 0000 000</t>
  </si>
  <si>
    <t>951 1 08 04000 01 0000 110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</si>
  <si>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</si>
  <si>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</si>
  <si>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951 1 17 00000 00 0000 000</t>
  </si>
  <si>
    <t>Утвержденные бюджетные назначения</t>
  </si>
  <si>
    <t>Форма 0503117 с.2</t>
  </si>
  <si>
    <t>Результат исполнения бюджета (дефицит/профицит)</t>
  </si>
  <si>
    <t>Форма 0503117 с. 3</t>
  </si>
  <si>
    <t>х</t>
  </si>
  <si>
    <t>520</t>
  </si>
  <si>
    <t>620</t>
  </si>
  <si>
    <t>Руководитель финансово-</t>
  </si>
  <si>
    <t>00001050000000000000</t>
  </si>
  <si>
    <t>00001050201100000510</t>
  </si>
  <si>
    <t>00001050201100000610</t>
  </si>
  <si>
    <t>951 1 08 04020 01 1000 110</t>
  </si>
  <si>
    <t>951 1 08 04020 01 0000 110</t>
  </si>
  <si>
    <t>094</t>
  </si>
  <si>
    <t>095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</si>
  <si>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</si>
  <si>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</si>
  <si>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 xml:space="preserve">Наименование </t>
  </si>
  <si>
    <t>финансового органа</t>
  </si>
  <si>
    <t>04227410</t>
  </si>
  <si>
    <t xml:space="preserve">Код расхода по бюджетной классификации
</t>
  </si>
  <si>
    <t>Код дохода по бюджетной классификации</t>
  </si>
  <si>
    <t>Код источника финансирования дефицита бюджета по бюджетной классификации</t>
  </si>
  <si>
    <t>в том числе:                                                              источники внутреннего финансирования бюджета</t>
  </si>
  <si>
    <t>экономической службы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</si>
  <si>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</si>
  <si>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</si>
  <si>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</si>
  <si>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</si>
  <si>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</si>
  <si>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-</t>
  </si>
  <si>
    <t>НАЛОГОВЫЕ И НЕНАЛОГОВЫЕ ДОХОДЫ</t>
  </si>
  <si>
    <t>НАЛОГИ НА СОВОКУПНЫЙ ДОХОД</t>
  </si>
  <si>
    <t>НАЛОГИ НА ИМУЩЕСТВО</t>
  </si>
  <si>
    <t xml:space="preserve">ГОСУДАРСТВЕННАЯ ПОШЛИНА 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</si>
  <si>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</si>
  <si>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</si>
  <si>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 xml:space="preserve">БЕЗВОЗМЕЗДНЫЕ ПОСТУПЛЕНИЯ </t>
  </si>
  <si>
    <t>НАЛОГИ НА ПРИБЫЛЬ, ДОХОДЫ</t>
  </si>
  <si>
    <t xml:space="preserve">182 1 01 02000 01 0000 110 </t>
  </si>
  <si>
    <t>951 1 08 00000 00 0000 000</t>
  </si>
  <si>
    <t>Субвенции местным бюджетам на выполнение передаваемых полномочий субъектов Российской Федерации</t>
  </si>
  <si>
    <t>БЕЗВОЗМЕЗДНЫЕ ПОСТУПЛЕНИЯ ОТ ДРУГИХ БЮДЖЕТОВ БЮДЖЕТНОЙ СИСТЕМЫ РОССИЙСКОЙ ФЕДЕРАЦИИ</t>
  </si>
  <si>
    <t>951 2 02 00000 00 0000 000</t>
  </si>
  <si>
    <t>182 1 05 03010 01 0000 110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</si>
  <si>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</si>
  <si>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Глава по БК</t>
  </si>
  <si>
    <t>951</t>
  </si>
  <si>
    <t>Наименование публично-правового образования</t>
  </si>
  <si>
    <t>3. Источники финансирования дефицита бюджета</t>
  </si>
  <si>
    <t>Источники финансирования дефицита бюджета - всего</t>
  </si>
  <si>
    <t>увеличение остатков средств, всего</t>
  </si>
  <si>
    <t>уменьшение остатков средств, всего</t>
  </si>
  <si>
    <t xml:space="preserve">  </t>
  </si>
  <si>
    <t>Оплата работ, услуг</t>
  </si>
  <si>
    <t>Форма по ОКУД</t>
  </si>
  <si>
    <t>0503117</t>
  </si>
  <si>
    <t>000 2 00 00000 00 0000 000</t>
  </si>
  <si>
    <t xml:space="preserve">182 1 01 02010 01 0000 110 </t>
  </si>
  <si>
    <t xml:space="preserve">182 1 01 02010 01 1000 110 </t>
  </si>
  <si>
    <t>182 1 05 03000 01 0000 110</t>
  </si>
  <si>
    <t>182 1 05 03010 01 1000 110</t>
  </si>
  <si>
    <t>951 0104 0020400 242 220</t>
  </si>
  <si>
    <t>Ведущий специалист</t>
  </si>
  <si>
    <t>Средства самообложения граждан</t>
  </si>
  <si>
    <t>951 1 11 05075 10 0000 120</t>
  </si>
  <si>
    <t>951 1 11 05070 00 0000 120</t>
  </si>
  <si>
    <t>Доходы от сдачи в аренду имущества, составляющего государственную (муниципальную) казну  (за исключением земельных участков)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</si>
  <si>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</si>
  <si>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</si>
  <si>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521</t>
  </si>
  <si>
    <t>522</t>
  </si>
  <si>
    <t>2. Расходы бюджета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</si>
  <si>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221, 227</t>
    </r>
    <r>
      <rPr>
        <sz val="8"/>
        <rFont val="Arial"/>
        <family val="2"/>
      </rPr>
      <t xml:space="preserve"> и 228 Налогового кодекса Российской Федерации</t>
    </r>
  </si>
  <si>
    <t>182 1 06 06033 10 1000 110</t>
  </si>
  <si>
    <t>182 1 06 06043 10 1000 110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</si>
  <si>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</si>
  <si>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</si>
  <si>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Земельный налог с физических лиц</t>
  </si>
  <si>
    <t>182 1 06 06040 00 0000 110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</si>
  <si>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</si>
  <si>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</si>
  <si>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>Средства самообложения граждан, зачисляемые в бюджеты сельских поселений</t>
  </si>
  <si>
    <t>Дотации бюджетам сельских поселений на выравнивание 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</si>
  <si>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</si>
  <si>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 бюджетам сельских поселений на выполнение передаваемых полномочий субъектов Российской Федерации</t>
  </si>
  <si>
    <t>182 1 06 06043 10 0000 110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</si>
  <si>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  </r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</si>
  <si>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</si>
  <si>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</si>
  <si>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</si>
  <si>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</si>
  <si>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</si>
  <si>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</si>
  <si>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по ОКТМО</t>
  </si>
  <si>
    <t>60644411</t>
  </si>
  <si>
    <t>Периодичность: месячная, квартальная, годовая</t>
  </si>
  <si>
    <t>182 1 06 06030 00 0000 110</t>
  </si>
  <si>
    <t>951 0104 8910000110 121</t>
  </si>
  <si>
    <t>951 0104 8910000110 122</t>
  </si>
  <si>
    <t>951 0104 8910000110 129</t>
  </si>
  <si>
    <t>951 0104 8910000190 244</t>
  </si>
  <si>
    <t>951 0104 8910000190 852</t>
  </si>
  <si>
    <t>951 0104 9990072390 244</t>
  </si>
  <si>
    <t xml:space="preserve">951 0111 9910090100 870 </t>
  </si>
  <si>
    <t>951 0113 9990022960 244</t>
  </si>
  <si>
    <t xml:space="preserve">Расходы на выплаты по оплате труда работников аппарата
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(Фонд оплаты труда государственных (муниципальных) органов)
</t>
  </si>
  <si>
    <t xml:space="preserve"> Расходы на выплаты по оплате труда работников аппарата  Администрации Богородицкого сельского поселения 
Песчанокопского района в рамках обеспечения деятельности аппарата Администрации Богородицкого сельского поселения Песчанокопсокго района (Иные выплаты персоналу государственных (муниципальных) органов, за исключением фонда оплаты труда)
</t>
  </si>
  <si>
    <t>Расходы на выплаты по оплате труда работников аппарата
Администрации Богородицкого сельского поселения  Песчанокопского района в рамках обеспечения деятельности аппарата Администрации Богородицкого сельского поселения Песчанокопсокго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</si>
  <si>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 xml:space="preserve">Расходы на обеспечение деятельности аппарата 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(Уплата прочих налогов, сборов и иных платежей) 
</t>
  </si>
  <si>
    <t xml:space="preserve">Резервный фонд Администрации Богородицкого сельского поселения на финансовое обеспечение непредвиденных  расходов в рамках иных непрограммных расходов бюджета 
Богородицкого сельского поселения Песчанокопского района (Резервные средства)
</t>
  </si>
  <si>
    <t xml:space="preserve">Расходы по осуществлению первичного воинского учета на
территориях, где отсутствуют военные комиссариаты в рамках непрограммных расходов бюджета Богородицкого сельского поселения Песчанокопского района (Фонд оплаты труда государственных (муниципальных) органов)
</t>
  </si>
  <si>
    <t xml:space="preserve">Расходы по осуществлению первичного воинского учета на
территориях, где отсутствуют военные комиссариаты в рамках непрограммных расходов бюджета Богородицкого сельского поселения Песчанокопского района  (Взносы по обязательному социальному страхованию на выплаты денежного содержания и иные выплаты работникам государственных (муниципальных) органов)
</t>
  </si>
  <si>
    <t xml:space="preserve">Расходы на обеспечение деятельности (оказание услуг)
муниципальных учреждений Богородицкого сельского поселения в рамках подпрограммы "Развитие культуры и туризма" муниципальной программы Богородицкого сельского поселения "Развитие культуры и туризма" (Субсидии бюджетным учреждениям на финансовое  обеспечение государственного (муниципального) задания на  оказание государственных (муниципальных) услуг  (выполнение работ))
</t>
  </si>
  <si>
    <t>95101030100100000710</t>
  </si>
  <si>
    <t>95101030100100000810</t>
  </si>
  <si>
    <t xml:space="preserve">Расходы на уличное освещение в рамках подпрограммы "Уличное освещение" муниципальной программы Богородицкого сельского поселения "Обеспечение 
качественными жилищно-коммунальными услугами населения Богородицкого сельского поселения" (Уплата иных платежей)
</t>
  </si>
  <si>
    <t xml:space="preserve">Расходы на обеспечение деятельности аппарата 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 (Прочая закупка товаров, работ и услуг)
</t>
  </si>
  <si>
    <t xml:space="preserve">Расходы на осуществление полномочий по определению в соответствии с частью 1 статьи 11.2 Областного закона от 25 октября 2002 года №273-3С "Об административных правонарушениях" перечня должностных лиц, уполномоченных составлять протоколы об административных правонарушениях, в рамках иных непрограммных расходов бюджета Богородицкого сельского поселения Песчанокопского района (Прочая закупка товаров, работ и услуг)
</t>
  </si>
  <si>
    <t xml:space="preserve">Расходы на обеспечение открытости информации о
деятельности органов местного самоуправления и доступности  информационных ресурсов для граждан и организаций в 
рамках подпрограммы "Информационное общество"  муниципальной программы Богородицкого сельского 
поселения "Информационное общество" (Прочая закупка 
товаров, работ и услуг)
</t>
  </si>
  <si>
    <t xml:space="preserve">Оценка муниципального имущества, признание прав и регулирование отношений по муниципальной собственности Богородицкого сельского поселения Песчанокопского района в рамках непрограммных расходов органов местного самоуправления Богородицкого сельского поселения Песчанокопского района (Прочая закупка товаров, работ и услуг)
</t>
  </si>
  <si>
    <t xml:space="preserve">Мероприятия в рамках подпрограммы "Противодействие терроризму, экстремизму, коррупции, злоупотреблению наркотиками и их незаконному обороту" муниципальной программы Богородицкого 
 сельского поселения "Обеспечение общественного порядка и противодействие преступности" (Прочая 
 закупка товаров, работ и услуг)
</t>
  </si>
  <si>
    <t xml:space="preserve">Расходы на обслуживание уличного освещения в рамках подпрограммы "Уличное освещение" муниципальной программы Богородицкого сельского поселения "Обеспечение 
качественными жилищно-коммунальными услугами населения Богородицкого сельского поселения" (Прочая закупка товаров, работ и услуг)
</t>
  </si>
  <si>
    <t xml:space="preserve">Расходы на осуществление мероприятий по благоустройству
территории в рамках подпрограммы "Благоустройство территории" 
муниципальной программы Богородицкого сельского поселения "Обеспечение качественными жилищно-коммунальными услугами 
населения Богородицкого сельского поселения" (Прочая закупка товаров, работ и услуг)
</t>
  </si>
  <si>
    <t xml:space="preserve">Расходы на осуществление прочих мероприятий по благоустройству
территории в рамках подпрограммы "Благоустройство территории" 
муниципальной программы Богородицкого сельского поселения "Обеспечение качественными жилищно-коммунальными услугами населения Богородицкого сельского поселения" (Прочая закупка товаров, работ и услуг)
</t>
  </si>
  <si>
    <t xml:space="preserve">Мероприятия по развитию массовой физической культуры и спорта в рамках подпрограммы "Развитие массовой физической культуры и спорта" муниципальной программы Богородицкого сельского поселения "Развитие физической культуры и спорта" (Прочая закупка товаров, работ и услуг)
</t>
  </si>
  <si>
    <t xml:space="preserve">Расходы на организацию и содержание мест захоронения в рамках подпрограммы "Благоустройство территории" 
муниципальной программы Богородицкого сельского поселения "Обеспечение качественными жилищно-коммунальными услугами населения Богородицкого сельского поселения" (Прочая закупка товаров, работ и услуг)
</t>
  </si>
  <si>
    <t>951 2 02 30024 10 0000 150</t>
  </si>
  <si>
    <t>951 2 02 30024 00 0000 150</t>
  </si>
  <si>
    <t>951 2 02 35118 00 0000 150</t>
  </si>
  <si>
    <t>951 2 02 35118 10 0000 150</t>
  </si>
  <si>
    <t>951 2 02 30000 00 0000 150</t>
  </si>
  <si>
    <t xml:space="preserve">951 0113 0710028160 244 </t>
  </si>
  <si>
    <t>951 0113 0910099020 853</t>
  </si>
  <si>
    <t>951 0309 0310028290 244</t>
  </si>
  <si>
    <t xml:space="preserve">Мероприятия в рамках подпрограммы "Обеспечение пожарной безопасности" муниципальной программы Богородицкого сельского поселения "Защита населения и территории от чрезвычайных ситуаций, обеспечение пожарной безопасности людей на водных объектах" (Прочая закупка товаров, работ и услуг)
</t>
  </si>
  <si>
    <t xml:space="preserve">951 0309 0410028070 244 </t>
  </si>
  <si>
    <t xml:space="preserve">951 0309 0420028080 244 </t>
  </si>
  <si>
    <t>951 0503 0210028030 244</t>
  </si>
  <si>
    <t>951 0503 0210028040 853</t>
  </si>
  <si>
    <t>951 0503 0220028260 244</t>
  </si>
  <si>
    <t>951 0503 0220028270 244</t>
  </si>
  <si>
    <t>951 0503 0220028280 244</t>
  </si>
  <si>
    <t>951 0801 0510000590 611</t>
  </si>
  <si>
    <t>951 1101 0610028140 244</t>
  </si>
  <si>
    <t>Расходы на осуществление переданных полномочий местного значения (Иные межбюджетные трансферты)</t>
  </si>
  <si>
    <t>951 1403 9990087010 540</t>
  </si>
  <si>
    <t>951 1 17 14000 00 0000 150</t>
  </si>
  <si>
    <t>951 1 17 14030 10 0000 150</t>
  </si>
  <si>
    <t>951 0705 0910028210 244</t>
  </si>
  <si>
    <t xml:space="preserve">Мероприятия в сфере переподготовки и повышения квалификации муниципальных служащих в рамках подпрограммы "Развитие муниципального управления и муниципальной службы в Богородицком  сельском поселении" муниципальной программы Богородицкого сельского поселения "Развитие муниципального управления и муниципальной службы в Богородицком сельском поселении, дополнительное проффесиональное образование лиц, занятых в системе местного самоуправления" (Прочая закупка товаров, работ и услуг)
</t>
  </si>
  <si>
    <t>951 2 02 10000 00 0000 150</t>
  </si>
  <si>
    <t>Дотации бюджетам бюджетной системы Российской Федерации</t>
  </si>
  <si>
    <t>951 0203 9990051180 121</t>
  </si>
  <si>
    <t>951 0203 99990051180 129</t>
  </si>
  <si>
    <t>951 0104 8910000190 853</t>
  </si>
  <si>
    <t xml:space="preserve">Расходы на обеспечение деятельности аппарата 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(Уплата иных платежей) 
</t>
  </si>
  <si>
    <t>951 0113 9990087050 244</t>
  </si>
  <si>
    <t xml:space="preserve">Расходы на выполнение иных расходных обязательств в рамках иных непрограммных расходов бюджета Богородицкого сельского поселения Песчанокопского района (Прочая закупка товаров, работ и услуг)
</t>
  </si>
  <si>
    <t>ШТРАФЫ, САНКЦИИ, ВОЗМЕЩЕНИЕ УЩЕРБА</t>
  </si>
  <si>
    <t>Иные штрафы, неустойки, пени, уплаченные  в соотвтствии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</si>
  <si>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951 1 16 07090 10 0000 140</t>
  </si>
  <si>
    <t>951 1 16 00000 00 0000 000</t>
  </si>
  <si>
    <t>Бугаёва М.А.</t>
  </si>
  <si>
    <t xml:space="preserve">Мероприятия в рамках подпрограммы "Защита населения и территории от чрезвычайных ситуаций" муниципальной программы Богородицкого сельского поселения "Защита населения и территории от чрезвычайных ситуаций, обеспечение пожарной безопасности людей на водных объектах" (Прочая закупка товаров, работ и услуг)
</t>
  </si>
  <si>
    <t>951 0503 0210028040 247</t>
  </si>
  <si>
    <t xml:space="preserve">Расходы на уличное освещение в рамках подпрограммы "Уличное освещение" муниципальной программы Богородицкого сельского поселения "Обеспечение 
качественными жилищно-коммунальными услугами населения Богородицкого сельского поселения" (Закупка энергетических ресурсов)
</t>
  </si>
  <si>
    <t>951 1001 0110090360 312</t>
  </si>
  <si>
    <t xml:space="preserve">Выплата муниципальной пенсии за выслугу лет лицам, замещавшим
муниципальные должности и должности муниципальной службы в Богородицком сельском поселении в рамках подпрограммы 
"Совершенствование системы социальной поддержки отдельных 
категорий граждан" муниципальной программы Богородицкого 
сельского поселения "Социальная поддержка граждан" (Иные пенсии, социальные доплаты к пенсиям)
</t>
  </si>
  <si>
    <t>182 1 05 03010 01 2100 110</t>
  </si>
  <si>
    <t>Единый сельскохозяйственный налог (сумма платежа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</si>
  <si>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</si>
  <si>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182 1 01 02030 01 0000 110 </t>
  </si>
  <si>
    <t>Инициативные платежи</t>
  </si>
  <si>
    <t>951 1 17 15000 00 0000 150</t>
  </si>
  <si>
    <t>Инициативные платежи, зачисляемые в бюджеты сельских поселений</t>
  </si>
  <si>
    <t>951 1 17 15030 10 0001 150</t>
  </si>
  <si>
    <t>951 2 02 15001 10 0000 150</t>
  </si>
  <si>
    <t>951 2 02 15001 00 0000 150</t>
  </si>
  <si>
    <t>951 2 02 15000 00 0000 150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</si>
  <si>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сумма платежа (перерасчеты, недоимка и задолженность по соответствующему платежу, в том числе по отмененному)</t>
  </si>
  <si>
    <t xml:space="preserve">182 1 01 02030 01 1000 110 </t>
  </si>
  <si>
    <t>Расходы на реализацию инициативных проектов в рамках подпрограммы "Инициативные проекты" 
муниципальной программы "Формирование комфортной городской среды в Богородицком сельском поселении" (Прочая закупка товаров, работ и услуг)</t>
  </si>
  <si>
    <t>Дотации бюджетам сельских поселений на поддержку мер по обеспечению сбалансированности бюджетов</t>
  </si>
  <si>
    <t>951 2 02 15002 10 0000 150</t>
  </si>
  <si>
    <t>Дотации бюджетам на поддержку мер по обеспечению сбалансированности бюджетов</t>
  </si>
  <si>
    <t>951 2 02 15002 00 0000 150</t>
  </si>
  <si>
    <t>Бюджет Богородицкого сельского поселения Песчанокопского района</t>
  </si>
  <si>
    <t>951 0113 9990087050 853</t>
  </si>
  <si>
    <t xml:space="preserve">Расходы на выполнение иных расходных обязательств в рамках иных непрограммных расходов бюджета Богородицкого сельского поселения Песчанокопского района Уплата прочих налогов, сборов и иных платежей)
</t>
  </si>
  <si>
    <t xml:space="preserve">Уплата членского взноса в Совет муниципальных образований Ростовской области в рамках подпрограммы "Развитие муниципального управления и муниципальной службы в Богородицком сельском поселении" (Уплата иных платежей)
</t>
  </si>
  <si>
    <t>951 0113 9990087050 851</t>
  </si>
  <si>
    <t xml:space="preserve">Расходы на выполнение иных расходных обязательств в рамках иных непрограммных расходов бюджета Богородицкого сельского поселения Песчанокопского района (Уплата налога на имущество организаций и земельного налога) 
</t>
  </si>
  <si>
    <t>Кутыгин А.А.</t>
  </si>
  <si>
    <t>03</t>
  </si>
  <si>
    <t xml:space="preserve">Расходы на выполнение иных расходных обязательств в рамках иных непрограммных расходов бюджета Богородицкого сельского поселения Песчанокопского района (Закупка энергетических ресурсов) 
</t>
  </si>
  <si>
    <t xml:space="preserve">Расходы в рамках подпрограммы "Поддержка молодежных инициатив" муниципальной программы Богородицкого сельского поселения "Молодежь Богородицкого сельского поселения" (Прочая закупка товаров, работ и услуг)
</t>
  </si>
  <si>
    <t>951 0113 1010028302 244</t>
  </si>
  <si>
    <t>951 0503 0820028300 244</t>
  </si>
  <si>
    <t>951 0113 9990087050 247</t>
  </si>
  <si>
    <t>марта</t>
  </si>
  <si>
    <t>01.03.2023</t>
  </si>
  <si>
    <t xml:space="preserve">182 1 01 02030 01 3000 110 </t>
  </si>
  <si>
    <t>182 1 06 06043 10 3000 110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</si>
  <si>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сумма платежа (сумма платежа, суммы денежных взысканий (штрафов) по соответствующему платежу, согласно законодательству Российской Федерации)</t>
  </si>
  <si>
    <t>Земельный налог с физических лиц, обладающих земельным участком, расположенным в границах сельских поселений  (сумма платежа, суммы денежных взысканий (штрафов) по соответствующему платежу, согласно законодательству Российской Федерации)</t>
  </si>
  <si>
    <t>на 1 марта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</si>
</sst>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 Cyr"/>
      <family val="0"/>
    </font>
    <font>
      <vertAlign val="superscript"/>
      <sz val="8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7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3" xfId="0" applyFont="1" applyBorder="1" applyAlignment="1">
      <alignment horizontal="left"/>
    </xf>
    <xf numFmtId="0" fontId="1" fillId="0" borderId="11" xfId="0" applyFont="1" applyFill="1" applyBorder="1" applyAlignment="1">
      <alignment/>
    </xf>
    <xf numFmtId="4" fontId="1" fillId="0" borderId="14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0" fontId="1" fillId="32" borderId="11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2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Alignment="1">
      <alignment/>
    </xf>
    <xf numFmtId="0" fontId="1" fillId="33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33" borderId="0" xfId="0" applyFont="1" applyFill="1" applyAlignment="1">
      <alignment/>
    </xf>
    <xf numFmtId="0" fontId="5" fillId="33" borderId="11" xfId="0" applyFont="1" applyFill="1" applyBorder="1" applyAlignment="1">
      <alignment/>
    </xf>
    <xf numFmtId="0" fontId="1" fillId="0" borderId="0" xfId="0" applyFont="1" applyAlignment="1">
      <alignment horizontal="center"/>
    </xf>
    <xf numFmtId="49" fontId="1" fillId="0" borderId="17" xfId="0" applyNumberFormat="1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left"/>
    </xf>
    <xf numFmtId="49" fontId="1" fillId="0" borderId="15" xfId="0" applyNumberFormat="1" applyFont="1" applyFill="1" applyBorder="1" applyAlignment="1">
      <alignment horizontal="left"/>
    </xf>
    <xf numFmtId="4" fontId="5" fillId="0" borderId="14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center"/>
    </xf>
    <xf numFmtId="4" fontId="1" fillId="35" borderId="14" xfId="0" applyNumberFormat="1" applyFont="1" applyFill="1" applyBorder="1" applyAlignment="1">
      <alignment horizontal="center"/>
    </xf>
    <xf numFmtId="4" fontId="1" fillId="35" borderId="15" xfId="0" applyNumberFormat="1" applyFont="1" applyFill="1" applyBorder="1" applyAlignment="1">
      <alignment horizontal="center"/>
    </xf>
    <xf numFmtId="4" fontId="5" fillId="35" borderId="14" xfId="0" applyNumberFormat="1" applyFont="1" applyFill="1" applyBorder="1" applyAlignment="1">
      <alignment horizontal="center"/>
    </xf>
    <xf numFmtId="4" fontId="5" fillId="35" borderId="15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0" fontId="1" fillId="35" borderId="0" xfId="0" applyFont="1" applyFill="1" applyAlignment="1">
      <alignment/>
    </xf>
    <xf numFmtId="0" fontId="1" fillId="35" borderId="0" xfId="0" applyFont="1" applyFill="1" applyAlignment="1">
      <alignment/>
    </xf>
    <xf numFmtId="0" fontId="1" fillId="35" borderId="1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9" fontId="1" fillId="36" borderId="17" xfId="0" applyNumberFormat="1" applyFont="1" applyFill="1" applyBorder="1" applyAlignment="1">
      <alignment horizontal="left"/>
    </xf>
    <xf numFmtId="49" fontId="1" fillId="36" borderId="14" xfId="0" applyNumberFormat="1" applyFont="1" applyFill="1" applyBorder="1" applyAlignment="1">
      <alignment horizontal="left"/>
    </xf>
    <xf numFmtId="49" fontId="1" fillId="36" borderId="15" xfId="0" applyNumberFormat="1" applyFont="1" applyFill="1" applyBorder="1" applyAlignment="1">
      <alignment horizontal="left"/>
    </xf>
    <xf numFmtId="0" fontId="0" fillId="0" borderId="0" xfId="0" applyAlignment="1">
      <alignment/>
    </xf>
    <xf numFmtId="0" fontId="1" fillId="0" borderId="0" xfId="0" applyFont="1" applyAlignment="1">
      <alignment/>
    </xf>
    <xf numFmtId="4" fontId="5" fillId="37" borderId="14" xfId="0" applyNumberFormat="1" applyFont="1" applyFill="1" applyBorder="1" applyAlignment="1">
      <alignment horizontal="center"/>
    </xf>
    <xf numFmtId="4" fontId="5" fillId="37" borderId="15" xfId="0" applyNumberFormat="1" applyFont="1" applyFill="1" applyBorder="1" applyAlignment="1">
      <alignment horizontal="center"/>
    </xf>
    <xf numFmtId="4" fontId="5" fillId="37" borderId="14" xfId="0" applyNumberFormat="1" applyFont="1" applyFill="1" applyBorder="1" applyAlignment="1">
      <alignment horizontal="center"/>
    </xf>
    <xf numFmtId="4" fontId="5" fillId="37" borderId="15" xfId="0" applyNumberFormat="1" applyFont="1" applyFill="1" applyBorder="1" applyAlignment="1">
      <alignment horizontal="center"/>
    </xf>
    <xf numFmtId="4" fontId="5" fillId="37" borderId="14" xfId="0" applyNumberFormat="1" applyFont="1" applyFill="1" applyBorder="1" applyAlignment="1">
      <alignment horizontal="center"/>
    </xf>
    <xf numFmtId="4" fontId="5" fillId="37" borderId="15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5" fillId="37" borderId="17" xfId="0" applyNumberFormat="1" applyFont="1" applyFill="1" applyBorder="1" applyAlignment="1">
      <alignment horizontal="center"/>
    </xf>
    <xf numFmtId="49" fontId="5" fillId="37" borderId="14" xfId="0" applyNumberFormat="1" applyFont="1" applyFill="1" applyBorder="1" applyAlignment="1">
      <alignment horizontal="center"/>
    </xf>
    <xf numFmtId="49" fontId="5" fillId="37" borderId="15" xfId="0" applyNumberFormat="1" applyFont="1" applyFill="1" applyBorder="1" applyAlignment="1">
      <alignment horizontal="center"/>
    </xf>
    <xf numFmtId="4" fontId="5" fillId="37" borderId="17" xfId="0" applyNumberFormat="1" applyFont="1" applyFill="1" applyBorder="1" applyAlignment="1">
      <alignment horizontal="center"/>
    </xf>
    <xf numFmtId="4" fontId="5" fillId="37" borderId="14" xfId="0" applyNumberFormat="1" applyFont="1" applyFill="1" applyBorder="1" applyAlignment="1">
      <alignment horizontal="center"/>
    </xf>
    <xf numFmtId="4" fontId="5" fillId="37" borderId="15" xfId="0" applyNumberFormat="1" applyFont="1" applyFill="1" applyBorder="1" applyAlignment="1">
      <alignment horizontal="center"/>
    </xf>
    <xf numFmtId="0" fontId="1" fillId="37" borderId="11" xfId="0" applyFont="1" applyFill="1" applyBorder="1" applyAlignment="1">
      <alignment wrapText="1"/>
    </xf>
    <xf numFmtId="0" fontId="0" fillId="35" borderId="11" xfId="0" applyFill="1" applyBorder="1" applyAlignment="1">
      <alignment/>
    </xf>
    <xf numFmtId="0" fontId="0" fillId="35" borderId="20" xfId="0" applyFill="1" applyBorder="1" applyAlignment="1">
      <alignment/>
    </xf>
    <xf numFmtId="0" fontId="1" fillId="0" borderId="11" xfId="0" applyFont="1" applyFill="1" applyBorder="1" applyAlignment="1">
      <alignment wrapText="1"/>
    </xf>
    <xf numFmtId="0" fontId="1" fillId="0" borderId="20" xfId="0" applyFont="1" applyFill="1" applyBorder="1" applyAlignment="1">
      <alignment wrapText="1"/>
    </xf>
    <xf numFmtId="49" fontId="1" fillId="0" borderId="21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" fontId="1" fillId="0" borderId="17" xfId="0" applyNumberFormat="1" applyFont="1" applyFill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1" fillId="37" borderId="17" xfId="0" applyNumberFormat="1" applyFont="1" applyFill="1" applyBorder="1" applyAlignment="1">
      <alignment horizontal="center"/>
    </xf>
    <xf numFmtId="4" fontId="0" fillId="35" borderId="14" xfId="0" applyNumberFormat="1" applyFill="1" applyBorder="1" applyAlignment="1">
      <alignment horizontal="center"/>
    </xf>
    <xf numFmtId="4" fontId="0" fillId="35" borderId="15" xfId="0" applyNumberFormat="1" applyFill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5" fillId="35" borderId="17" xfId="0" applyNumberFormat="1" applyFont="1" applyFill="1" applyBorder="1" applyAlignment="1">
      <alignment horizontal="center"/>
    </xf>
    <xf numFmtId="4" fontId="5" fillId="35" borderId="14" xfId="0" applyNumberFormat="1" applyFont="1" applyFill="1" applyBorder="1" applyAlignment="1">
      <alignment horizontal="center"/>
    </xf>
    <xf numFmtId="4" fontId="5" fillId="35" borderId="15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20" xfId="0" applyFont="1" applyFill="1" applyBorder="1" applyAlignment="1">
      <alignment wrapText="1"/>
    </xf>
    <xf numFmtId="49" fontId="1" fillId="35" borderId="19" xfId="0" applyNumberFormat="1" applyFont="1" applyFill="1" applyBorder="1" applyAlignment="1">
      <alignment horizontal="center"/>
    </xf>
    <xf numFmtId="49" fontId="1" fillId="35" borderId="14" xfId="0" applyNumberFormat="1" applyFont="1" applyFill="1" applyBorder="1" applyAlignment="1">
      <alignment horizontal="center"/>
    </xf>
    <xf numFmtId="49" fontId="1" fillId="35" borderId="15" xfId="0" applyNumberFormat="1" applyFont="1" applyFill="1" applyBorder="1" applyAlignment="1">
      <alignment horizontal="center"/>
    </xf>
    <xf numFmtId="4" fontId="5" fillId="0" borderId="17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center"/>
    </xf>
    <xf numFmtId="0" fontId="0" fillId="35" borderId="11" xfId="0" applyFill="1" applyBorder="1" applyAlignment="1">
      <alignment wrapText="1"/>
    </xf>
    <xf numFmtId="0" fontId="0" fillId="35" borderId="20" xfId="0" applyFill="1" applyBorder="1" applyAlignment="1">
      <alignment wrapText="1"/>
    </xf>
    <xf numFmtId="49" fontId="1" fillId="35" borderId="21" xfId="0" applyNumberFormat="1" applyFont="1" applyFill="1" applyBorder="1" applyAlignment="1">
      <alignment horizontal="center"/>
    </xf>
    <xf numFmtId="49" fontId="1" fillId="35" borderId="18" xfId="0" applyNumberFormat="1" applyFont="1" applyFill="1" applyBorder="1" applyAlignment="1">
      <alignment horizontal="center"/>
    </xf>
    <xf numFmtId="49" fontId="1" fillId="35" borderId="17" xfId="0" applyNumberFormat="1" applyFont="1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1" fillId="37" borderId="20" xfId="0" applyFont="1" applyFill="1" applyBorder="1" applyAlignment="1">
      <alignment wrapText="1"/>
    </xf>
    <xf numFmtId="49" fontId="1" fillId="0" borderId="18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" fontId="1" fillId="37" borderId="18" xfId="0" applyNumberFormat="1" applyFont="1" applyFill="1" applyBorder="1" applyAlignment="1">
      <alignment horizontal="center"/>
    </xf>
    <xf numFmtId="0" fontId="5" fillId="35" borderId="11" xfId="0" applyFont="1" applyFill="1" applyBorder="1" applyAlignment="1">
      <alignment wrapText="1"/>
    </xf>
    <xf numFmtId="0" fontId="5" fillId="35" borderId="20" xfId="0" applyFont="1" applyFill="1" applyBorder="1" applyAlignment="1">
      <alignment wrapText="1"/>
    </xf>
    <xf numFmtId="0" fontId="0" fillId="35" borderId="11" xfId="0" applyFont="1" applyFill="1" applyBorder="1" applyAlignment="1">
      <alignment wrapText="1"/>
    </xf>
    <xf numFmtId="0" fontId="0" fillId="35" borderId="20" xfId="0" applyFont="1" applyFill="1" applyBorder="1" applyAlignment="1">
      <alignment wrapText="1"/>
    </xf>
    <xf numFmtId="49" fontId="1" fillId="37" borderId="14" xfId="0" applyNumberFormat="1" applyFont="1" applyFill="1" applyBorder="1" applyAlignment="1">
      <alignment horizontal="center"/>
    </xf>
    <xf numFmtId="49" fontId="1" fillId="37" borderId="15" xfId="0" applyNumberFormat="1" applyFont="1" applyFill="1" applyBorder="1" applyAlignment="1">
      <alignment horizontal="center"/>
    </xf>
    <xf numFmtId="49" fontId="5" fillId="37" borderId="17" xfId="0" applyNumberFormat="1" applyFont="1" applyFill="1" applyBorder="1" applyAlignment="1">
      <alignment horizontal="center"/>
    </xf>
    <xf numFmtId="49" fontId="5" fillId="37" borderId="14" xfId="0" applyNumberFormat="1" applyFont="1" applyFill="1" applyBorder="1" applyAlignment="1">
      <alignment horizontal="center"/>
    </xf>
    <xf numFmtId="49" fontId="5" fillId="37" borderId="15" xfId="0" applyNumberFormat="1" applyFont="1" applyFill="1" applyBorder="1" applyAlignment="1">
      <alignment horizontal="center"/>
    </xf>
    <xf numFmtId="4" fontId="5" fillId="0" borderId="22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49" fontId="1" fillId="0" borderId="2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5" fillId="0" borderId="11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49" fontId="1" fillId="0" borderId="23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" fontId="1" fillId="0" borderId="22" xfId="0" applyNumberFormat="1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4" fontId="5" fillId="38" borderId="24" xfId="0" applyNumberFormat="1" applyFont="1" applyFill="1" applyBorder="1" applyAlignment="1">
      <alignment horizontal="center"/>
    </xf>
    <xf numFmtId="49" fontId="5" fillId="38" borderId="24" xfId="0" applyNumberFormat="1" applyFont="1" applyFill="1" applyBorder="1" applyAlignment="1">
      <alignment horizontal="center"/>
    </xf>
    <xf numFmtId="0" fontId="1" fillId="0" borderId="25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4" fontId="0" fillId="0" borderId="14" xfId="0" applyNumberFormat="1" applyFill="1" applyBorder="1" applyAlignment="1">
      <alignment horizontal="center"/>
    </xf>
    <xf numFmtId="4" fontId="0" fillId="0" borderId="15" xfId="0" applyNumberFormat="1" applyFill="1" applyBorder="1" applyAlignment="1">
      <alignment horizontal="center"/>
    </xf>
    <xf numFmtId="4" fontId="6" fillId="35" borderId="14" xfId="0" applyNumberFormat="1" applyFont="1" applyFill="1" applyBorder="1" applyAlignment="1">
      <alignment horizontal="center"/>
    </xf>
    <xf numFmtId="4" fontId="6" fillId="35" borderId="15" xfId="0" applyNumberFormat="1" applyFont="1" applyFill="1" applyBorder="1" applyAlignment="1">
      <alignment horizontal="center"/>
    </xf>
    <xf numFmtId="4" fontId="5" fillId="0" borderId="17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center"/>
    </xf>
    <xf numFmtId="4" fontId="1" fillId="37" borderId="14" xfId="0" applyNumberFormat="1" applyFont="1" applyFill="1" applyBorder="1" applyAlignment="1">
      <alignment horizontal="center"/>
    </xf>
    <xf numFmtId="4" fontId="1" fillId="37" borderId="15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5" fillId="38" borderId="16" xfId="0" applyFont="1" applyFill="1" applyBorder="1" applyAlignment="1">
      <alignment/>
    </xf>
    <xf numFmtId="0" fontId="5" fillId="38" borderId="31" xfId="0" applyFont="1" applyFill="1" applyBorder="1" applyAlignment="1">
      <alignment/>
    </xf>
    <xf numFmtId="49" fontId="5" fillId="38" borderId="32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" fontId="1" fillId="37" borderId="18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4" fontId="1" fillId="37" borderId="17" xfId="0" applyNumberFormat="1" applyFont="1" applyFill="1" applyBorder="1" applyAlignment="1">
      <alignment horizontal="center"/>
    </xf>
    <xf numFmtId="4" fontId="1" fillId="37" borderId="14" xfId="0" applyNumberFormat="1" applyFont="1" applyFill="1" applyBorder="1" applyAlignment="1">
      <alignment horizontal="center"/>
    </xf>
    <xf numFmtId="4" fontId="1" fillId="37" borderId="15" xfId="0" applyNumberFormat="1" applyFont="1" applyFill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33" xfId="0" applyFont="1" applyBorder="1" applyAlignment="1">
      <alignment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left"/>
    </xf>
    <xf numFmtId="49" fontId="1" fillId="0" borderId="15" xfId="0" applyNumberFormat="1" applyFont="1" applyFill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34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4" fontId="1" fillId="38" borderId="18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left"/>
    </xf>
    <xf numFmtId="0" fontId="1" fillId="38" borderId="11" xfId="0" applyFont="1" applyFill="1" applyBorder="1" applyAlignment="1">
      <alignment wrapText="1"/>
    </xf>
    <xf numFmtId="0" fontId="1" fillId="38" borderId="20" xfId="0" applyFont="1" applyFill="1" applyBorder="1" applyAlignment="1">
      <alignment wrapText="1"/>
    </xf>
    <xf numFmtId="49" fontId="1" fillId="38" borderId="19" xfId="0" applyNumberFormat="1" applyFont="1" applyFill="1" applyBorder="1" applyAlignment="1">
      <alignment horizontal="center"/>
    </xf>
    <xf numFmtId="49" fontId="1" fillId="38" borderId="14" xfId="0" applyNumberFormat="1" applyFont="1" applyFill="1" applyBorder="1" applyAlignment="1">
      <alignment horizontal="center"/>
    </xf>
    <xf numFmtId="49" fontId="1" fillId="38" borderId="15" xfId="0" applyNumberFormat="1" applyFont="1" applyFill="1" applyBorder="1" applyAlignment="1">
      <alignment horizontal="center"/>
    </xf>
    <xf numFmtId="49" fontId="1" fillId="38" borderId="18" xfId="0" applyNumberFormat="1" applyFont="1" applyFill="1" applyBorder="1" applyAlignment="1">
      <alignment horizontal="left"/>
    </xf>
    <xf numFmtId="4" fontId="1" fillId="38" borderId="18" xfId="0" applyNumberFormat="1" applyFont="1" applyFill="1" applyBorder="1" applyAlignment="1">
      <alignment horizontal="center"/>
    </xf>
    <xf numFmtId="4" fontId="1" fillId="38" borderId="17" xfId="0" applyNumberFormat="1" applyFont="1" applyFill="1" applyBorder="1" applyAlignment="1">
      <alignment horizontal="center"/>
    </xf>
    <xf numFmtId="4" fontId="1" fillId="38" borderId="14" xfId="0" applyNumberFormat="1" applyFont="1" applyFill="1" applyBorder="1" applyAlignment="1">
      <alignment horizontal="center"/>
    </xf>
    <xf numFmtId="4" fontId="1" fillId="38" borderId="15" xfId="0" applyNumberFormat="1" applyFont="1" applyFill="1" applyBorder="1" applyAlignment="1">
      <alignment horizontal="center"/>
    </xf>
    <xf numFmtId="0" fontId="1" fillId="36" borderId="11" xfId="0" applyFont="1" applyFill="1" applyBorder="1" applyAlignment="1">
      <alignment wrapText="1"/>
    </xf>
    <xf numFmtId="0" fontId="1" fillId="36" borderId="20" xfId="0" applyFont="1" applyFill="1" applyBorder="1" applyAlignment="1">
      <alignment wrapText="1"/>
    </xf>
    <xf numFmtId="49" fontId="1" fillId="36" borderId="19" xfId="0" applyNumberFormat="1" applyFont="1" applyFill="1" applyBorder="1" applyAlignment="1">
      <alignment horizontal="center"/>
    </xf>
    <xf numFmtId="49" fontId="1" fillId="36" borderId="14" xfId="0" applyNumberFormat="1" applyFont="1" applyFill="1" applyBorder="1" applyAlignment="1">
      <alignment horizontal="center"/>
    </xf>
    <xf numFmtId="49" fontId="1" fillId="36" borderId="15" xfId="0" applyNumberFormat="1" applyFont="1" applyFill="1" applyBorder="1" applyAlignment="1">
      <alignment horizontal="center"/>
    </xf>
    <xf numFmtId="49" fontId="1" fillId="37" borderId="17" xfId="0" applyNumberFormat="1" applyFont="1" applyFill="1" applyBorder="1" applyAlignment="1">
      <alignment horizontal="left"/>
    </xf>
    <xf numFmtId="49" fontId="1" fillId="37" borderId="14" xfId="0" applyNumberFormat="1" applyFont="1" applyFill="1" applyBorder="1" applyAlignment="1">
      <alignment horizontal="left"/>
    </xf>
    <xf numFmtId="49" fontId="1" fillId="37" borderId="15" xfId="0" applyNumberFormat="1" applyFont="1" applyFill="1" applyBorder="1" applyAlignment="1">
      <alignment horizontal="left"/>
    </xf>
    <xf numFmtId="4" fontId="1" fillId="36" borderId="18" xfId="0" applyNumberFormat="1" applyFont="1" applyFill="1" applyBorder="1" applyAlignment="1">
      <alignment horizontal="center"/>
    </xf>
    <xf numFmtId="49" fontId="1" fillId="38" borderId="17" xfId="0" applyNumberFormat="1" applyFont="1" applyFill="1" applyBorder="1" applyAlignment="1">
      <alignment horizontal="left"/>
    </xf>
    <xf numFmtId="49" fontId="1" fillId="38" borderId="14" xfId="0" applyNumberFormat="1" applyFont="1" applyFill="1" applyBorder="1" applyAlignment="1">
      <alignment horizontal="left"/>
    </xf>
    <xf numFmtId="49" fontId="1" fillId="38" borderId="15" xfId="0" applyNumberFormat="1" applyFont="1" applyFill="1" applyBorder="1" applyAlignment="1">
      <alignment horizontal="left"/>
    </xf>
    <xf numFmtId="49" fontId="1" fillId="36" borderId="18" xfId="0" applyNumberFormat="1" applyFont="1" applyFill="1" applyBorder="1" applyAlignment="1">
      <alignment horizontal="left"/>
    </xf>
    <xf numFmtId="0" fontId="0" fillId="0" borderId="18" xfId="0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4" fontId="1" fillId="36" borderId="18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37" borderId="14" xfId="0" applyFont="1" applyFill="1" applyBorder="1" applyAlignment="1">
      <alignment horizontal="center" vertical="center" wrapText="1"/>
    </xf>
    <xf numFmtId="0" fontId="1" fillId="37" borderId="15" xfId="0" applyFont="1" applyFill="1" applyBorder="1" applyAlignment="1">
      <alignment horizontal="center" vertical="center" wrapText="1"/>
    </xf>
    <xf numFmtId="4" fontId="1" fillId="0" borderId="18" xfId="0" applyNumberFormat="1" applyFont="1" applyFill="1" applyBorder="1" applyAlignment="1">
      <alignment horizontal="center"/>
    </xf>
    <xf numFmtId="49" fontId="1" fillId="37" borderId="19" xfId="0" applyNumberFormat="1" applyFont="1" applyFill="1" applyBorder="1" applyAlignment="1">
      <alignment horizontal="center"/>
    </xf>
    <xf numFmtId="49" fontId="1" fillId="36" borderId="17" xfId="0" applyNumberFormat="1" applyFont="1" applyFill="1" applyBorder="1" applyAlignment="1">
      <alignment horizontal="left"/>
    </xf>
    <xf numFmtId="49" fontId="1" fillId="36" borderId="14" xfId="0" applyNumberFormat="1" applyFont="1" applyFill="1" applyBorder="1" applyAlignment="1">
      <alignment horizontal="left"/>
    </xf>
    <xf numFmtId="49" fontId="1" fillId="36" borderId="15" xfId="0" applyNumberFormat="1" applyFont="1" applyFill="1" applyBorder="1" applyAlignment="1">
      <alignment horizontal="left"/>
    </xf>
    <xf numFmtId="0" fontId="0" fillId="36" borderId="11" xfId="0" applyFill="1" applyBorder="1" applyAlignment="1">
      <alignment wrapText="1"/>
    </xf>
    <xf numFmtId="0" fontId="0" fillId="36" borderId="20" xfId="0" applyFill="1" applyBorder="1" applyAlignment="1">
      <alignment wrapText="1"/>
    </xf>
    <xf numFmtId="0" fontId="1" fillId="0" borderId="11" xfId="0" applyFont="1" applyBorder="1" applyAlignment="1">
      <alignment/>
    </xf>
    <xf numFmtId="0" fontId="1" fillId="0" borderId="20" xfId="0" applyFont="1" applyBorder="1" applyAlignment="1">
      <alignment/>
    </xf>
    <xf numFmtId="49" fontId="1" fillId="36" borderId="32" xfId="0" applyNumberFormat="1" applyFont="1" applyFill="1" applyBorder="1" applyAlignment="1">
      <alignment horizontal="center"/>
    </xf>
    <xf numFmtId="49" fontId="1" fillId="36" borderId="24" xfId="0" applyNumberFormat="1" applyFont="1" applyFill="1" applyBorder="1" applyAlignment="1">
      <alignment horizontal="center"/>
    </xf>
    <xf numFmtId="49" fontId="1" fillId="36" borderId="36" xfId="0" applyNumberFormat="1" applyFont="1" applyFill="1" applyBorder="1" applyAlignment="1">
      <alignment horizontal="center"/>
    </xf>
    <xf numFmtId="49" fontId="1" fillId="36" borderId="37" xfId="0" applyNumberFormat="1" applyFont="1" applyFill="1" applyBorder="1" applyAlignment="1">
      <alignment horizontal="center"/>
    </xf>
    <xf numFmtId="49" fontId="1" fillId="36" borderId="38" xfId="0" applyNumberFormat="1" applyFont="1" applyFill="1" applyBorder="1" applyAlignment="1">
      <alignment horizontal="center"/>
    </xf>
    <xf numFmtId="0" fontId="1" fillId="36" borderId="16" xfId="0" applyFont="1" applyFill="1" applyBorder="1" applyAlignment="1">
      <alignment/>
    </xf>
    <xf numFmtId="0" fontId="1" fillId="36" borderId="31" xfId="0" applyFont="1" applyFill="1" applyBorder="1" applyAlignment="1">
      <alignment/>
    </xf>
    <xf numFmtId="4" fontId="1" fillId="0" borderId="17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4" fontId="1" fillId="36" borderId="24" xfId="0" applyNumberFormat="1" applyFont="1" applyFill="1" applyBorder="1" applyAlignment="1">
      <alignment horizontal="center"/>
    </xf>
    <xf numFmtId="4" fontId="1" fillId="36" borderId="17" xfId="0" applyNumberFormat="1" applyFont="1" applyFill="1" applyBorder="1" applyAlignment="1">
      <alignment horizontal="center"/>
    </xf>
    <xf numFmtId="4" fontId="1" fillId="36" borderId="14" xfId="0" applyNumberFormat="1" applyFont="1" applyFill="1" applyBorder="1" applyAlignment="1">
      <alignment horizontal="center"/>
    </xf>
    <xf numFmtId="4" fontId="1" fillId="36" borderId="15" xfId="0" applyNumberFormat="1" applyFont="1" applyFill="1" applyBorder="1" applyAlignment="1">
      <alignment horizontal="center"/>
    </xf>
    <xf numFmtId="4" fontId="1" fillId="38" borderId="17" xfId="0" applyNumberFormat="1" applyFont="1" applyFill="1" applyBorder="1" applyAlignment="1">
      <alignment horizontal="center"/>
    </xf>
    <xf numFmtId="4" fontId="1" fillId="38" borderId="14" xfId="0" applyNumberFormat="1" applyFont="1" applyFill="1" applyBorder="1" applyAlignment="1">
      <alignment horizontal="center"/>
    </xf>
    <xf numFmtId="4" fontId="1" fillId="38" borderId="15" xfId="0" applyNumberFormat="1" applyFont="1" applyFill="1" applyBorder="1" applyAlignment="1">
      <alignment horizontal="center"/>
    </xf>
    <xf numFmtId="4" fontId="1" fillId="36" borderId="17" xfId="0" applyNumberFormat="1" applyFont="1" applyFill="1" applyBorder="1" applyAlignment="1">
      <alignment horizontal="center"/>
    </xf>
    <xf numFmtId="4" fontId="1" fillId="36" borderId="14" xfId="0" applyNumberFormat="1" applyFont="1" applyFill="1" applyBorder="1" applyAlignment="1">
      <alignment horizontal="center"/>
    </xf>
    <xf numFmtId="4" fontId="1" fillId="36" borderId="15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49" fontId="1" fillId="0" borderId="40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14" xfId="0" applyFont="1" applyBorder="1" applyAlignment="1">
      <alignment horizontal="center" vertical="top"/>
    </xf>
    <xf numFmtId="49" fontId="1" fillId="37" borderId="18" xfId="0" applyNumberFormat="1" applyFont="1" applyFill="1" applyBorder="1" applyAlignment="1">
      <alignment horizontal="left"/>
    </xf>
    <xf numFmtId="0" fontId="1" fillId="0" borderId="18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wrapText="1"/>
    </xf>
    <xf numFmtId="0" fontId="1" fillId="0" borderId="18" xfId="0" applyFont="1" applyBorder="1" applyAlignment="1">
      <alignment horizontal="left"/>
    </xf>
    <xf numFmtId="0" fontId="1" fillId="0" borderId="18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49" fontId="1" fillId="0" borderId="12" xfId="0" applyNumberFormat="1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48"/>
  <sheetViews>
    <sheetView view="pageBreakPreview" zoomScaleSheetLayoutView="100" zoomScalePageLayoutView="0" workbookViewId="0" topLeftCell="A41">
      <selection activeCell="A43" sqref="A43:CE43"/>
    </sheetView>
  </sheetViews>
  <sheetFormatPr defaultColWidth="0.875" defaultRowHeight="12.75"/>
  <cols>
    <col min="1" max="1" width="0.12890625" style="1" customWidth="1"/>
    <col min="2" max="28" width="0.875" style="1" customWidth="1"/>
    <col min="29" max="29" width="0.5" style="1" customWidth="1"/>
    <col min="30" max="30" width="0.875" style="1" hidden="1" customWidth="1"/>
    <col min="31" max="36" width="0.875" style="1" customWidth="1"/>
    <col min="37" max="44" width="2.00390625" style="1" customWidth="1"/>
    <col min="45" max="45" width="6.875" style="1" customWidth="1"/>
    <col min="46" max="56" width="0.875" style="1" customWidth="1"/>
    <col min="57" max="57" width="1.875" style="1" customWidth="1"/>
    <col min="58" max="58" width="0.5" style="1" customWidth="1"/>
    <col min="59" max="60" width="0.37109375" style="1" hidden="1" customWidth="1"/>
    <col min="61" max="62" width="0.875" style="1" hidden="1" customWidth="1"/>
    <col min="63" max="72" width="0.875" style="1" customWidth="1"/>
    <col min="73" max="73" width="4.00390625" style="1" customWidth="1"/>
    <col min="74" max="82" width="1.00390625" style="1" customWidth="1"/>
    <col min="83" max="83" width="5.50390625" style="1" customWidth="1"/>
    <col min="84" max="16384" width="0.875" style="1" customWidth="1"/>
  </cols>
  <sheetData>
    <row r="1" spans="73:83" ht="12.75" customHeight="1">
      <c r="BU1" s="164" t="s">
        <v>48</v>
      </c>
      <c r="BV1" s="164"/>
      <c r="BW1" s="164"/>
      <c r="BX1" s="164"/>
      <c r="BY1" s="164"/>
      <c r="BZ1" s="164"/>
      <c r="CA1" s="164"/>
      <c r="CB1" s="164"/>
      <c r="CC1" s="164"/>
      <c r="CD1" s="164"/>
      <c r="CE1" s="164"/>
    </row>
    <row r="2" spans="1:83" ht="12.75">
      <c r="A2" s="165" t="s">
        <v>119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165"/>
      <c r="BD2" s="165"/>
      <c r="BE2" s="165"/>
      <c r="BF2" s="165"/>
      <c r="BG2" s="165"/>
      <c r="BH2" s="165"/>
      <c r="BI2" s="165"/>
      <c r="BJ2" s="165"/>
      <c r="BK2" s="165"/>
      <c r="BL2" s="165"/>
      <c r="BM2" s="165"/>
      <c r="BN2" s="165"/>
      <c r="BO2" s="165"/>
      <c r="BP2" s="165"/>
      <c r="BQ2" s="165"/>
      <c r="BR2" s="165"/>
      <c r="BS2" s="165"/>
      <c r="BT2" s="165"/>
      <c r="BU2" s="165"/>
      <c r="BV2" s="165"/>
      <c r="BW2" s="165"/>
      <c r="BX2" s="165"/>
      <c r="BY2" s="165"/>
      <c r="BZ2" s="165"/>
      <c r="CA2" s="165"/>
      <c r="CB2" s="165"/>
      <c r="CC2" s="165"/>
      <c r="CD2" s="165"/>
      <c r="CE2" s="165"/>
    </row>
    <row r="3" spans="41:55" ht="9.75"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</row>
    <row r="4" spans="1:83" ht="22.5" customHeight="1">
      <c r="A4" s="141" t="s">
        <v>4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2"/>
      <c r="AE4" s="140" t="s">
        <v>14</v>
      </c>
      <c r="AF4" s="141"/>
      <c r="AG4" s="141"/>
      <c r="AH4" s="141"/>
      <c r="AI4" s="141"/>
      <c r="AJ4" s="142"/>
      <c r="AK4" s="140" t="s">
        <v>67</v>
      </c>
      <c r="AL4" s="141"/>
      <c r="AM4" s="141"/>
      <c r="AN4" s="141"/>
      <c r="AO4" s="141"/>
      <c r="AP4" s="141"/>
      <c r="AQ4" s="141"/>
      <c r="AR4" s="141"/>
      <c r="AS4" s="142"/>
      <c r="AT4" s="140" t="s">
        <v>47</v>
      </c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2"/>
      <c r="BK4" s="140" t="s">
        <v>10</v>
      </c>
      <c r="BL4" s="141"/>
      <c r="BM4" s="141"/>
      <c r="BN4" s="141"/>
      <c r="BO4" s="141"/>
      <c r="BP4" s="141"/>
      <c r="BQ4" s="141"/>
      <c r="BR4" s="141"/>
      <c r="BS4" s="141"/>
      <c r="BT4" s="141"/>
      <c r="BU4" s="142"/>
      <c r="BV4" s="140" t="s">
        <v>17</v>
      </c>
      <c r="BW4" s="141"/>
      <c r="BX4" s="141"/>
      <c r="BY4" s="141"/>
      <c r="BZ4" s="141"/>
      <c r="CA4" s="141"/>
      <c r="CB4" s="141"/>
      <c r="CC4" s="141"/>
      <c r="CD4" s="141"/>
      <c r="CE4" s="141"/>
    </row>
    <row r="5" spans="1:83" ht="13.5" customHeight="1">
      <c r="A5" s="144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5"/>
      <c r="AE5" s="143"/>
      <c r="AF5" s="144"/>
      <c r="AG5" s="144"/>
      <c r="AH5" s="144"/>
      <c r="AI5" s="144"/>
      <c r="AJ5" s="145"/>
      <c r="AK5" s="143"/>
      <c r="AL5" s="144"/>
      <c r="AM5" s="144"/>
      <c r="AN5" s="144"/>
      <c r="AO5" s="144"/>
      <c r="AP5" s="144"/>
      <c r="AQ5" s="144"/>
      <c r="AR5" s="144"/>
      <c r="AS5" s="145"/>
      <c r="AT5" s="143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5"/>
      <c r="BK5" s="143"/>
      <c r="BL5" s="144"/>
      <c r="BM5" s="144"/>
      <c r="BN5" s="144"/>
      <c r="BO5" s="144"/>
      <c r="BP5" s="144"/>
      <c r="BQ5" s="144"/>
      <c r="BR5" s="144"/>
      <c r="BS5" s="144"/>
      <c r="BT5" s="144"/>
      <c r="BU5" s="145"/>
      <c r="BV5" s="143"/>
      <c r="BW5" s="144"/>
      <c r="BX5" s="144"/>
      <c r="BY5" s="144"/>
      <c r="BZ5" s="144"/>
      <c r="CA5" s="144"/>
      <c r="CB5" s="144"/>
      <c r="CC5" s="144"/>
      <c r="CD5" s="144"/>
      <c r="CE5" s="144"/>
    </row>
    <row r="6" spans="1:83" ht="10.5" thickBot="1">
      <c r="A6" s="157">
        <v>1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39">
        <v>2</v>
      </c>
      <c r="AF6" s="139"/>
      <c r="AG6" s="139"/>
      <c r="AH6" s="139"/>
      <c r="AI6" s="139"/>
      <c r="AJ6" s="139"/>
      <c r="AK6" s="139">
        <v>3</v>
      </c>
      <c r="AL6" s="139"/>
      <c r="AM6" s="139"/>
      <c r="AN6" s="139"/>
      <c r="AO6" s="139"/>
      <c r="AP6" s="139"/>
      <c r="AQ6" s="139"/>
      <c r="AR6" s="139"/>
      <c r="AS6" s="139"/>
      <c r="AT6" s="139">
        <v>4</v>
      </c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>
        <v>5</v>
      </c>
      <c r="BL6" s="139"/>
      <c r="BM6" s="139"/>
      <c r="BN6" s="139"/>
      <c r="BO6" s="139"/>
      <c r="BP6" s="139"/>
      <c r="BQ6" s="139"/>
      <c r="BR6" s="139"/>
      <c r="BS6" s="139"/>
      <c r="BT6" s="139"/>
      <c r="BU6" s="139"/>
      <c r="BV6" s="139">
        <v>6</v>
      </c>
      <c r="BW6" s="139"/>
      <c r="BX6" s="139"/>
      <c r="BY6" s="139"/>
      <c r="BZ6" s="139"/>
      <c r="CA6" s="139"/>
      <c r="CB6" s="139"/>
      <c r="CC6" s="139"/>
      <c r="CD6" s="139"/>
      <c r="CE6" s="139"/>
    </row>
    <row r="7" spans="1:83" s="22" customFormat="1" ht="14.25" customHeight="1">
      <c r="A7" s="21"/>
      <c r="B7" s="161" t="s">
        <v>16</v>
      </c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2"/>
      <c r="AE7" s="163" t="s">
        <v>18</v>
      </c>
      <c r="AF7" s="138"/>
      <c r="AG7" s="138"/>
      <c r="AH7" s="138"/>
      <c r="AI7" s="138"/>
      <c r="AJ7" s="138"/>
      <c r="AK7" s="138" t="s">
        <v>51</v>
      </c>
      <c r="AL7" s="138"/>
      <c r="AM7" s="138"/>
      <c r="AN7" s="138"/>
      <c r="AO7" s="138"/>
      <c r="AP7" s="138"/>
      <c r="AQ7" s="138"/>
      <c r="AR7" s="138"/>
      <c r="AS7" s="138"/>
      <c r="AT7" s="137">
        <f>AT9+AT10+AT11+AT12+AT14+AT15+AT16+AT17+AT18+AT19+AT20+AT21+AT22+AT23+AT24+AT25+AT26+AT27+AT28+AT29+AT30+AT31+AT32+AT33+AT34+AT35+AT36+AT37+AT38+AT39+AT40+AT41+AT42</f>
        <v>21134391.84</v>
      </c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137"/>
      <c r="BG7" s="137"/>
      <c r="BH7" s="137"/>
      <c r="BI7" s="137"/>
      <c r="BJ7" s="137"/>
      <c r="BK7" s="137">
        <f>BK9+BK12+BK18+BK26+BK32+BK36+BK39+BK11+BK14+BK19+BK20+BK22+BK23+BK27+BK30+BK31+BK34+BK40+BK42</f>
        <v>2079207.8000000003</v>
      </c>
      <c r="BL7" s="137"/>
      <c r="BM7" s="137"/>
      <c r="BN7" s="137"/>
      <c r="BO7" s="137"/>
      <c r="BP7" s="137"/>
      <c r="BQ7" s="137"/>
      <c r="BR7" s="137"/>
      <c r="BS7" s="137"/>
      <c r="BT7" s="137"/>
      <c r="BU7" s="137"/>
      <c r="BV7" s="137">
        <f>AT7-BK7</f>
        <v>19055184.04</v>
      </c>
      <c r="BW7" s="137"/>
      <c r="BX7" s="137"/>
      <c r="BY7" s="137"/>
      <c r="BZ7" s="137"/>
      <c r="CA7" s="137"/>
      <c r="CB7" s="137"/>
      <c r="CC7" s="137"/>
      <c r="CD7" s="137"/>
      <c r="CE7" s="137"/>
    </row>
    <row r="8" spans="1:83" ht="14.25" customHeight="1">
      <c r="A8" s="5"/>
      <c r="B8" s="174" t="s">
        <v>13</v>
      </c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5"/>
      <c r="AE8" s="172" t="s">
        <v>77</v>
      </c>
      <c r="AF8" s="173"/>
      <c r="AG8" s="173"/>
      <c r="AH8" s="173"/>
      <c r="AI8" s="173"/>
      <c r="AJ8" s="173"/>
      <c r="AK8" s="102" t="s">
        <v>77</v>
      </c>
      <c r="AL8" s="102"/>
      <c r="AM8" s="102"/>
      <c r="AN8" s="102"/>
      <c r="AO8" s="102"/>
      <c r="AP8" s="102"/>
      <c r="AQ8" s="102"/>
      <c r="AR8" s="102"/>
      <c r="AS8" s="102"/>
      <c r="AT8" s="103" t="s">
        <v>77</v>
      </c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 t="s">
        <v>77</v>
      </c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 t="s">
        <v>77</v>
      </c>
      <c r="BW8" s="103"/>
      <c r="BX8" s="103"/>
      <c r="BY8" s="103"/>
      <c r="BZ8" s="103"/>
      <c r="CA8" s="103"/>
      <c r="CB8" s="103"/>
      <c r="CC8" s="103"/>
      <c r="CD8" s="103"/>
      <c r="CE8" s="103"/>
    </row>
    <row r="9" spans="1:83" ht="156" customHeight="1">
      <c r="A9" s="8"/>
      <c r="B9" s="70" t="s">
        <v>153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1"/>
      <c r="AE9" s="58" t="s">
        <v>18</v>
      </c>
      <c r="AF9" s="59"/>
      <c r="AG9" s="59"/>
      <c r="AH9" s="59"/>
      <c r="AI9" s="59"/>
      <c r="AJ9" s="60"/>
      <c r="AK9" s="74" t="s">
        <v>145</v>
      </c>
      <c r="AL9" s="159"/>
      <c r="AM9" s="159"/>
      <c r="AN9" s="159"/>
      <c r="AO9" s="159"/>
      <c r="AP9" s="159"/>
      <c r="AQ9" s="159"/>
      <c r="AR9" s="159"/>
      <c r="AS9" s="160"/>
      <c r="AT9" s="77">
        <v>4344300</v>
      </c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56"/>
      <c r="BK9" s="79">
        <v>546951.32</v>
      </c>
      <c r="BL9" s="153"/>
      <c r="BM9" s="153"/>
      <c r="BN9" s="153"/>
      <c r="BO9" s="153"/>
      <c r="BP9" s="153"/>
      <c r="BQ9" s="153"/>
      <c r="BR9" s="153"/>
      <c r="BS9" s="153"/>
      <c r="BT9" s="153"/>
      <c r="BU9" s="154"/>
      <c r="BV9" s="77">
        <f>AT9-BK9</f>
        <v>3797348.68</v>
      </c>
      <c r="BW9" s="155"/>
      <c r="BX9" s="155"/>
      <c r="BY9" s="155"/>
      <c r="BZ9" s="155"/>
      <c r="CA9" s="155"/>
      <c r="CB9" s="155"/>
      <c r="CC9" s="155"/>
      <c r="CD9" s="155"/>
      <c r="CE9" s="156"/>
    </row>
    <row r="10" spans="1:83" ht="168" customHeight="1">
      <c r="A10" s="8"/>
      <c r="B10" s="70" t="s">
        <v>154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1"/>
      <c r="AE10" s="72" t="s">
        <v>18</v>
      </c>
      <c r="AF10" s="73"/>
      <c r="AG10" s="73"/>
      <c r="AH10" s="73"/>
      <c r="AI10" s="73"/>
      <c r="AJ10" s="73"/>
      <c r="AK10" s="102" t="s">
        <v>146</v>
      </c>
      <c r="AL10" s="102"/>
      <c r="AM10" s="102"/>
      <c r="AN10" s="102"/>
      <c r="AO10" s="102"/>
      <c r="AP10" s="102"/>
      <c r="AQ10" s="102"/>
      <c r="AR10" s="102"/>
      <c r="AS10" s="102"/>
      <c r="AT10" s="77">
        <v>326100</v>
      </c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5"/>
      <c r="BJ10" s="156"/>
      <c r="BK10" s="104" t="s">
        <v>77</v>
      </c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77">
        <v>326100</v>
      </c>
      <c r="BW10" s="155"/>
      <c r="BX10" s="155"/>
      <c r="BY10" s="155"/>
      <c r="BZ10" s="155"/>
      <c r="CA10" s="155"/>
      <c r="CB10" s="155"/>
      <c r="CC10" s="155"/>
      <c r="CD10" s="155"/>
      <c r="CE10" s="156"/>
    </row>
    <row r="11" spans="1:83" ht="187.5" customHeight="1">
      <c r="A11" s="8"/>
      <c r="B11" s="70" t="s">
        <v>155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1"/>
      <c r="AE11" s="72" t="s">
        <v>18</v>
      </c>
      <c r="AF11" s="73"/>
      <c r="AG11" s="73"/>
      <c r="AH11" s="73"/>
      <c r="AI11" s="73"/>
      <c r="AJ11" s="73"/>
      <c r="AK11" s="102" t="s">
        <v>147</v>
      </c>
      <c r="AL11" s="102"/>
      <c r="AM11" s="102"/>
      <c r="AN11" s="102"/>
      <c r="AO11" s="102"/>
      <c r="AP11" s="102"/>
      <c r="AQ11" s="102"/>
      <c r="AR11" s="102"/>
      <c r="AS11" s="102"/>
      <c r="AT11" s="77">
        <v>1410500</v>
      </c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6"/>
      <c r="BK11" s="104">
        <v>83587.55</v>
      </c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3">
        <f>AT11-BK11</f>
        <v>1326912.45</v>
      </c>
      <c r="BW11" s="103"/>
      <c r="BX11" s="103"/>
      <c r="BY11" s="103"/>
      <c r="BZ11" s="103"/>
      <c r="CA11" s="103"/>
      <c r="CB11" s="103"/>
      <c r="CC11" s="103"/>
      <c r="CD11" s="103"/>
      <c r="CE11" s="103"/>
    </row>
    <row r="12" spans="1:83" s="18" customFormat="1" ht="191.25" customHeight="1">
      <c r="A12" s="16"/>
      <c r="B12" s="67" t="s">
        <v>164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101"/>
      <c r="AE12" s="96" t="s">
        <v>18</v>
      </c>
      <c r="AF12" s="97"/>
      <c r="AG12" s="97"/>
      <c r="AH12" s="97"/>
      <c r="AI12" s="97"/>
      <c r="AJ12" s="97"/>
      <c r="AK12" s="97" t="s">
        <v>148</v>
      </c>
      <c r="AL12" s="97"/>
      <c r="AM12" s="97"/>
      <c r="AN12" s="97"/>
      <c r="AO12" s="97"/>
      <c r="AP12" s="97"/>
      <c r="AQ12" s="97"/>
      <c r="AR12" s="97"/>
      <c r="AS12" s="97"/>
      <c r="AT12" s="169">
        <v>962600</v>
      </c>
      <c r="AU12" s="170"/>
      <c r="AV12" s="170"/>
      <c r="AW12" s="170"/>
      <c r="AX12" s="170"/>
      <c r="AY12" s="170"/>
      <c r="AZ12" s="170"/>
      <c r="BA12" s="170"/>
      <c r="BB12" s="170"/>
      <c r="BC12" s="170"/>
      <c r="BD12" s="170"/>
      <c r="BE12" s="170"/>
      <c r="BF12" s="170"/>
      <c r="BG12" s="170"/>
      <c r="BH12" s="170"/>
      <c r="BI12" s="170"/>
      <c r="BJ12" s="171"/>
      <c r="BK12" s="166">
        <v>92359.02</v>
      </c>
      <c r="BL12" s="166"/>
      <c r="BM12" s="166"/>
      <c r="BN12" s="166"/>
      <c r="BO12" s="166"/>
      <c r="BP12" s="166"/>
      <c r="BQ12" s="166"/>
      <c r="BR12" s="166"/>
      <c r="BS12" s="166"/>
      <c r="BT12" s="166"/>
      <c r="BU12" s="166"/>
      <c r="BV12" s="166">
        <f>AT12-BK12</f>
        <v>870240.98</v>
      </c>
      <c r="BW12" s="166"/>
      <c r="BX12" s="166"/>
      <c r="BY12" s="166"/>
      <c r="BZ12" s="166"/>
      <c r="CA12" s="166"/>
      <c r="CB12" s="166"/>
      <c r="CC12" s="166"/>
      <c r="CD12" s="166"/>
      <c r="CE12" s="166"/>
    </row>
    <row r="13" spans="1:83" s="20" customFormat="1" ht="1.5" customHeight="1" hidden="1">
      <c r="A13" s="13"/>
      <c r="B13" s="67" t="s">
        <v>101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101"/>
      <c r="AE13" s="96" t="s">
        <v>18</v>
      </c>
      <c r="AF13" s="97"/>
      <c r="AG13" s="97"/>
      <c r="AH13" s="97"/>
      <c r="AI13" s="97"/>
      <c r="AJ13" s="97"/>
      <c r="AK13" s="97" t="s">
        <v>109</v>
      </c>
      <c r="AL13" s="97"/>
      <c r="AM13" s="97"/>
      <c r="AN13" s="97"/>
      <c r="AO13" s="97"/>
      <c r="AP13" s="97"/>
      <c r="AQ13" s="97"/>
      <c r="AR13" s="97"/>
      <c r="AS13" s="97"/>
      <c r="AT13" s="169">
        <f>SUM(AT16:BJ16)</f>
        <v>200</v>
      </c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1"/>
      <c r="BK13" s="166">
        <f>SUM(BK16:BU16)</f>
        <v>0</v>
      </c>
      <c r="BL13" s="166"/>
      <c r="BM13" s="166"/>
      <c r="BN13" s="166"/>
      <c r="BO13" s="166"/>
      <c r="BP13" s="166"/>
      <c r="BQ13" s="166"/>
      <c r="BR13" s="166"/>
      <c r="BS13" s="166"/>
      <c r="BT13" s="166"/>
      <c r="BU13" s="166"/>
      <c r="BV13" s="166">
        <f>AT13-BK13</f>
        <v>200</v>
      </c>
      <c r="BW13" s="166"/>
      <c r="BX13" s="166"/>
      <c r="BY13" s="166"/>
      <c r="BZ13" s="166"/>
      <c r="CA13" s="166"/>
      <c r="CB13" s="166"/>
      <c r="CC13" s="166"/>
      <c r="CD13" s="166"/>
      <c r="CE13" s="166"/>
    </row>
    <row r="14" spans="1:83" ht="151.5" customHeight="1">
      <c r="A14" s="8"/>
      <c r="B14" s="67" t="s">
        <v>156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101"/>
      <c r="AE14" s="88" t="s">
        <v>18</v>
      </c>
      <c r="AF14" s="89"/>
      <c r="AG14" s="89"/>
      <c r="AH14" s="89"/>
      <c r="AI14" s="89"/>
      <c r="AJ14" s="90"/>
      <c r="AK14" s="98" t="s">
        <v>149</v>
      </c>
      <c r="AL14" s="109"/>
      <c r="AM14" s="109"/>
      <c r="AN14" s="109"/>
      <c r="AO14" s="109"/>
      <c r="AP14" s="109"/>
      <c r="AQ14" s="109"/>
      <c r="AR14" s="109"/>
      <c r="AS14" s="110"/>
      <c r="AT14" s="79">
        <v>7800</v>
      </c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  <c r="BI14" s="153"/>
      <c r="BJ14" s="154"/>
      <c r="BK14" s="79">
        <v>1710</v>
      </c>
      <c r="BL14" s="153"/>
      <c r="BM14" s="153"/>
      <c r="BN14" s="153"/>
      <c r="BO14" s="153"/>
      <c r="BP14" s="153"/>
      <c r="BQ14" s="153"/>
      <c r="BR14" s="153"/>
      <c r="BS14" s="153"/>
      <c r="BT14" s="153"/>
      <c r="BU14" s="154"/>
      <c r="BV14" s="79">
        <f>AT14-BK14</f>
        <v>6090</v>
      </c>
      <c r="BW14" s="153"/>
      <c r="BX14" s="153"/>
      <c r="BY14" s="153"/>
      <c r="BZ14" s="153"/>
      <c r="CA14" s="153"/>
      <c r="CB14" s="153"/>
      <c r="CC14" s="153"/>
      <c r="CD14" s="153"/>
      <c r="CE14" s="154"/>
    </row>
    <row r="15" spans="1:83" ht="151.5" customHeight="1">
      <c r="A15" s="8"/>
      <c r="B15" s="67" t="s">
        <v>203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101"/>
      <c r="AE15" s="88" t="s">
        <v>18</v>
      </c>
      <c r="AF15" s="89"/>
      <c r="AG15" s="89"/>
      <c r="AH15" s="89"/>
      <c r="AI15" s="89"/>
      <c r="AJ15" s="90"/>
      <c r="AK15" s="98" t="s">
        <v>202</v>
      </c>
      <c r="AL15" s="109"/>
      <c r="AM15" s="109"/>
      <c r="AN15" s="109"/>
      <c r="AO15" s="109"/>
      <c r="AP15" s="109"/>
      <c r="AQ15" s="109"/>
      <c r="AR15" s="109"/>
      <c r="AS15" s="110"/>
      <c r="AT15" s="79">
        <v>10000</v>
      </c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  <c r="BI15" s="153"/>
      <c r="BJ15" s="154"/>
      <c r="BK15" s="79" t="s">
        <v>77</v>
      </c>
      <c r="BL15" s="153"/>
      <c r="BM15" s="153"/>
      <c r="BN15" s="153"/>
      <c r="BO15" s="153"/>
      <c r="BP15" s="153"/>
      <c r="BQ15" s="153"/>
      <c r="BR15" s="153"/>
      <c r="BS15" s="153"/>
      <c r="BT15" s="153"/>
      <c r="BU15" s="154"/>
      <c r="BV15" s="79">
        <v>10000</v>
      </c>
      <c r="BW15" s="153"/>
      <c r="BX15" s="153"/>
      <c r="BY15" s="153"/>
      <c r="BZ15" s="153"/>
      <c r="CA15" s="153"/>
      <c r="CB15" s="153"/>
      <c r="CC15" s="153"/>
      <c r="CD15" s="153"/>
      <c r="CE15" s="154"/>
    </row>
    <row r="16" spans="1:83" ht="219" customHeight="1">
      <c r="A16" s="8"/>
      <c r="B16" s="70" t="s">
        <v>165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1"/>
      <c r="AE16" s="72" t="s">
        <v>18</v>
      </c>
      <c r="AF16" s="73"/>
      <c r="AG16" s="73"/>
      <c r="AH16" s="73"/>
      <c r="AI16" s="73"/>
      <c r="AJ16" s="73"/>
      <c r="AK16" s="74" t="s">
        <v>150</v>
      </c>
      <c r="AL16" s="167"/>
      <c r="AM16" s="167"/>
      <c r="AN16" s="167"/>
      <c r="AO16" s="167"/>
      <c r="AP16" s="167"/>
      <c r="AQ16" s="167"/>
      <c r="AR16" s="167"/>
      <c r="AS16" s="168"/>
      <c r="AT16" s="77">
        <v>200</v>
      </c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14"/>
      <c r="BI16" s="14"/>
      <c r="BJ16" s="15"/>
      <c r="BK16" s="79" t="s">
        <v>77</v>
      </c>
      <c r="BL16" s="80"/>
      <c r="BM16" s="80"/>
      <c r="BN16" s="80"/>
      <c r="BO16" s="80"/>
      <c r="BP16" s="80"/>
      <c r="BQ16" s="80"/>
      <c r="BR16" s="80"/>
      <c r="BS16" s="80"/>
      <c r="BT16" s="80"/>
      <c r="BU16" s="81"/>
      <c r="BV16" s="77">
        <v>200</v>
      </c>
      <c r="BW16" s="78"/>
      <c r="BX16" s="78"/>
      <c r="BY16" s="78"/>
      <c r="BZ16" s="78"/>
      <c r="CA16" s="78"/>
      <c r="CB16" s="78"/>
      <c r="CC16" s="78"/>
      <c r="CD16" s="78"/>
      <c r="CE16" s="82"/>
    </row>
    <row r="17" spans="1:83" ht="139.5" customHeight="1">
      <c r="A17" s="8"/>
      <c r="B17" s="70" t="s">
        <v>157</v>
      </c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9"/>
      <c r="AE17" s="72" t="s">
        <v>18</v>
      </c>
      <c r="AF17" s="73"/>
      <c r="AG17" s="73"/>
      <c r="AH17" s="73"/>
      <c r="AI17" s="73"/>
      <c r="AJ17" s="73"/>
      <c r="AK17" s="74" t="s">
        <v>151</v>
      </c>
      <c r="AL17" s="167"/>
      <c r="AM17" s="167"/>
      <c r="AN17" s="167"/>
      <c r="AO17" s="167"/>
      <c r="AP17" s="167"/>
      <c r="AQ17" s="167"/>
      <c r="AR17" s="167"/>
      <c r="AS17" s="168"/>
      <c r="AT17" s="77">
        <v>10000</v>
      </c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/>
      <c r="BH17" s="14"/>
      <c r="BI17" s="14"/>
      <c r="BJ17" s="15"/>
      <c r="BK17" s="79" t="s">
        <v>77</v>
      </c>
      <c r="BL17" s="80"/>
      <c r="BM17" s="80"/>
      <c r="BN17" s="80"/>
      <c r="BO17" s="80"/>
      <c r="BP17" s="80"/>
      <c r="BQ17" s="80"/>
      <c r="BR17" s="80"/>
      <c r="BS17" s="80"/>
      <c r="BT17" s="80"/>
      <c r="BU17" s="81"/>
      <c r="BV17" s="77">
        <v>10000</v>
      </c>
      <c r="BW17" s="146"/>
      <c r="BX17" s="146"/>
      <c r="BY17" s="146"/>
      <c r="BZ17" s="146"/>
      <c r="CA17" s="146"/>
      <c r="CB17" s="146"/>
      <c r="CC17" s="146"/>
      <c r="CD17" s="146"/>
      <c r="CE17" s="147"/>
    </row>
    <row r="18" spans="1:83" ht="198.75" customHeight="1">
      <c r="A18" s="8"/>
      <c r="B18" s="67" t="s">
        <v>166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101"/>
      <c r="AE18" s="96" t="s">
        <v>18</v>
      </c>
      <c r="AF18" s="97"/>
      <c r="AG18" s="97"/>
      <c r="AH18" s="97"/>
      <c r="AI18" s="97"/>
      <c r="AJ18" s="97"/>
      <c r="AK18" s="115" t="s">
        <v>179</v>
      </c>
      <c r="AL18" s="176"/>
      <c r="AM18" s="176"/>
      <c r="AN18" s="176"/>
      <c r="AO18" s="176"/>
      <c r="AP18" s="176"/>
      <c r="AQ18" s="176"/>
      <c r="AR18" s="176"/>
      <c r="AS18" s="177"/>
      <c r="AT18" s="64">
        <v>68000</v>
      </c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36"/>
      <c r="BI18" s="36"/>
      <c r="BJ18" s="37"/>
      <c r="BK18" s="64">
        <v>21520</v>
      </c>
      <c r="BL18" s="148"/>
      <c r="BM18" s="148"/>
      <c r="BN18" s="148"/>
      <c r="BO18" s="148"/>
      <c r="BP18" s="148"/>
      <c r="BQ18" s="148"/>
      <c r="BR18" s="148"/>
      <c r="BS18" s="148"/>
      <c r="BT18" s="148"/>
      <c r="BU18" s="149"/>
      <c r="BV18" s="64">
        <f>AT18-BK18</f>
        <v>46480</v>
      </c>
      <c r="BW18" s="148"/>
      <c r="BX18" s="148"/>
      <c r="BY18" s="148"/>
      <c r="BZ18" s="148"/>
      <c r="CA18" s="148"/>
      <c r="CB18" s="148"/>
      <c r="CC18" s="148"/>
      <c r="CD18" s="148"/>
      <c r="CE18" s="149"/>
    </row>
    <row r="19" spans="1:83" ht="143.25" customHeight="1">
      <c r="A19" s="8"/>
      <c r="B19" s="70" t="s">
        <v>237</v>
      </c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9"/>
      <c r="AE19" s="58" t="s">
        <v>18</v>
      </c>
      <c r="AF19" s="59"/>
      <c r="AG19" s="59"/>
      <c r="AH19" s="59"/>
      <c r="AI19" s="59"/>
      <c r="AJ19" s="60"/>
      <c r="AK19" s="115" t="s">
        <v>180</v>
      </c>
      <c r="AL19" s="116"/>
      <c r="AM19" s="116"/>
      <c r="AN19" s="116"/>
      <c r="AO19" s="116"/>
      <c r="AP19" s="116"/>
      <c r="AQ19" s="116"/>
      <c r="AR19" s="116"/>
      <c r="AS19" s="117"/>
      <c r="AT19" s="150">
        <v>20000</v>
      </c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32"/>
      <c r="BI19" s="32"/>
      <c r="BJ19" s="33"/>
      <c r="BK19" s="64">
        <v>20000</v>
      </c>
      <c r="BL19" s="65"/>
      <c r="BM19" s="65"/>
      <c r="BN19" s="65"/>
      <c r="BO19" s="65"/>
      <c r="BP19" s="65"/>
      <c r="BQ19" s="65"/>
      <c r="BR19" s="65"/>
      <c r="BS19" s="65"/>
      <c r="BT19" s="65"/>
      <c r="BU19" s="66"/>
      <c r="BV19" s="150" t="s">
        <v>77</v>
      </c>
      <c r="BW19" s="151"/>
      <c r="BX19" s="151"/>
      <c r="BY19" s="151"/>
      <c r="BZ19" s="151"/>
      <c r="CA19" s="151"/>
      <c r="CB19" s="151"/>
      <c r="CC19" s="151"/>
      <c r="CD19" s="151"/>
      <c r="CE19" s="152"/>
    </row>
    <row r="20" spans="1:83" ht="187.5" customHeight="1">
      <c r="A20" s="8"/>
      <c r="B20" s="70" t="s">
        <v>167</v>
      </c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9"/>
      <c r="AE20" s="58" t="s">
        <v>18</v>
      </c>
      <c r="AF20" s="59"/>
      <c r="AG20" s="59"/>
      <c r="AH20" s="59"/>
      <c r="AI20" s="59"/>
      <c r="AJ20" s="60"/>
      <c r="AK20" s="115" t="s">
        <v>152</v>
      </c>
      <c r="AL20" s="116"/>
      <c r="AM20" s="116"/>
      <c r="AN20" s="116"/>
      <c r="AO20" s="116"/>
      <c r="AP20" s="116"/>
      <c r="AQ20" s="116"/>
      <c r="AR20" s="116"/>
      <c r="AS20" s="117"/>
      <c r="AT20" s="150">
        <v>110000</v>
      </c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32"/>
      <c r="BI20" s="32"/>
      <c r="BJ20" s="33"/>
      <c r="BK20" s="64">
        <v>13500</v>
      </c>
      <c r="BL20" s="65"/>
      <c r="BM20" s="65"/>
      <c r="BN20" s="65"/>
      <c r="BO20" s="65"/>
      <c r="BP20" s="65"/>
      <c r="BQ20" s="65"/>
      <c r="BR20" s="65"/>
      <c r="BS20" s="65"/>
      <c r="BT20" s="65"/>
      <c r="BU20" s="66"/>
      <c r="BV20" s="150">
        <f>AT20-BK20</f>
        <v>96500</v>
      </c>
      <c r="BW20" s="151"/>
      <c r="BX20" s="151"/>
      <c r="BY20" s="151"/>
      <c r="BZ20" s="151"/>
      <c r="CA20" s="151"/>
      <c r="CB20" s="151"/>
      <c r="CC20" s="151"/>
      <c r="CD20" s="151"/>
      <c r="CE20" s="152"/>
    </row>
    <row r="21" spans="1:83" ht="105.75" customHeight="1">
      <c r="A21" s="8"/>
      <c r="B21" s="67" t="s">
        <v>205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9"/>
      <c r="AE21" s="58" t="s">
        <v>18</v>
      </c>
      <c r="AF21" s="59"/>
      <c r="AG21" s="59"/>
      <c r="AH21" s="59"/>
      <c r="AI21" s="59"/>
      <c r="AJ21" s="60"/>
      <c r="AK21" s="61" t="s">
        <v>204</v>
      </c>
      <c r="AL21" s="62"/>
      <c r="AM21" s="62"/>
      <c r="AN21" s="62"/>
      <c r="AO21" s="62"/>
      <c r="AP21" s="62"/>
      <c r="AQ21" s="62"/>
      <c r="AR21" s="62"/>
      <c r="AS21" s="63"/>
      <c r="AT21" s="64">
        <v>2844891.84</v>
      </c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52"/>
      <c r="BI21" s="52"/>
      <c r="BJ21" s="53"/>
      <c r="BK21" s="64" t="s">
        <v>77</v>
      </c>
      <c r="BL21" s="65"/>
      <c r="BM21" s="65"/>
      <c r="BN21" s="65"/>
      <c r="BO21" s="65"/>
      <c r="BP21" s="65"/>
      <c r="BQ21" s="65"/>
      <c r="BR21" s="65"/>
      <c r="BS21" s="65"/>
      <c r="BT21" s="65"/>
      <c r="BU21" s="66"/>
      <c r="BV21" s="64">
        <v>2934891.84</v>
      </c>
      <c r="BW21" s="65"/>
      <c r="BX21" s="65"/>
      <c r="BY21" s="65"/>
      <c r="BZ21" s="65"/>
      <c r="CA21" s="65"/>
      <c r="CB21" s="65"/>
      <c r="CC21" s="65"/>
      <c r="CD21" s="65"/>
      <c r="CE21" s="66"/>
    </row>
    <row r="22" spans="1:83" ht="105.75" customHeight="1">
      <c r="A22" s="8"/>
      <c r="B22" s="67" t="s">
        <v>242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9"/>
      <c r="AE22" s="58" t="s">
        <v>18</v>
      </c>
      <c r="AF22" s="59"/>
      <c r="AG22" s="59"/>
      <c r="AH22" s="59"/>
      <c r="AI22" s="59"/>
      <c r="AJ22" s="60"/>
      <c r="AK22" s="61" t="s">
        <v>246</v>
      </c>
      <c r="AL22" s="62"/>
      <c r="AM22" s="62"/>
      <c r="AN22" s="62"/>
      <c r="AO22" s="62"/>
      <c r="AP22" s="62"/>
      <c r="AQ22" s="62"/>
      <c r="AR22" s="62"/>
      <c r="AS22" s="63"/>
      <c r="AT22" s="64">
        <v>48400</v>
      </c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56"/>
      <c r="BI22" s="56"/>
      <c r="BJ22" s="57"/>
      <c r="BK22" s="64">
        <v>3154.04</v>
      </c>
      <c r="BL22" s="65"/>
      <c r="BM22" s="65"/>
      <c r="BN22" s="65"/>
      <c r="BO22" s="65"/>
      <c r="BP22" s="65"/>
      <c r="BQ22" s="65"/>
      <c r="BR22" s="65"/>
      <c r="BS22" s="65"/>
      <c r="BT22" s="65"/>
      <c r="BU22" s="66"/>
      <c r="BV22" s="64">
        <f>AT22-BK22</f>
        <v>45245.96</v>
      </c>
      <c r="BW22" s="65"/>
      <c r="BX22" s="65"/>
      <c r="BY22" s="65"/>
      <c r="BZ22" s="65"/>
      <c r="CA22" s="65"/>
      <c r="CB22" s="65"/>
      <c r="CC22" s="65"/>
      <c r="CD22" s="65"/>
      <c r="CE22" s="66"/>
    </row>
    <row r="23" spans="1:83" ht="105.75" customHeight="1">
      <c r="A23" s="8"/>
      <c r="B23" s="67" t="s">
        <v>239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9"/>
      <c r="AE23" s="58" t="s">
        <v>18</v>
      </c>
      <c r="AF23" s="59"/>
      <c r="AG23" s="59"/>
      <c r="AH23" s="59"/>
      <c r="AI23" s="59"/>
      <c r="AJ23" s="60"/>
      <c r="AK23" s="61" t="s">
        <v>238</v>
      </c>
      <c r="AL23" s="62"/>
      <c r="AM23" s="62"/>
      <c r="AN23" s="62"/>
      <c r="AO23" s="62"/>
      <c r="AP23" s="62"/>
      <c r="AQ23" s="62"/>
      <c r="AR23" s="62"/>
      <c r="AS23" s="63"/>
      <c r="AT23" s="64">
        <v>193500</v>
      </c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54"/>
      <c r="BI23" s="54"/>
      <c r="BJ23" s="55"/>
      <c r="BK23" s="64">
        <v>48324</v>
      </c>
      <c r="BL23" s="65"/>
      <c r="BM23" s="65"/>
      <c r="BN23" s="65"/>
      <c r="BO23" s="65"/>
      <c r="BP23" s="65"/>
      <c r="BQ23" s="65"/>
      <c r="BR23" s="65"/>
      <c r="BS23" s="65"/>
      <c r="BT23" s="65"/>
      <c r="BU23" s="66"/>
      <c r="BV23" s="64">
        <f>AT23-BK23</f>
        <v>145176</v>
      </c>
      <c r="BW23" s="65"/>
      <c r="BX23" s="65"/>
      <c r="BY23" s="65"/>
      <c r="BZ23" s="65"/>
      <c r="CA23" s="65"/>
      <c r="CB23" s="65"/>
      <c r="CC23" s="65"/>
      <c r="CD23" s="65"/>
      <c r="CE23" s="66"/>
    </row>
    <row r="24" spans="1:83" ht="105.75" customHeight="1">
      <c r="A24" s="8"/>
      <c r="B24" s="67" t="s">
        <v>236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9"/>
      <c r="AE24" s="58" t="s">
        <v>18</v>
      </c>
      <c r="AF24" s="59"/>
      <c r="AG24" s="59"/>
      <c r="AH24" s="59"/>
      <c r="AI24" s="59"/>
      <c r="AJ24" s="60"/>
      <c r="AK24" s="61" t="s">
        <v>235</v>
      </c>
      <c r="AL24" s="62"/>
      <c r="AM24" s="62"/>
      <c r="AN24" s="62"/>
      <c r="AO24" s="62"/>
      <c r="AP24" s="62"/>
      <c r="AQ24" s="62"/>
      <c r="AR24" s="62"/>
      <c r="AS24" s="63"/>
      <c r="AT24" s="64">
        <v>15000</v>
      </c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56"/>
      <c r="BI24" s="56"/>
      <c r="BJ24" s="57"/>
      <c r="BK24" s="64" t="s">
        <v>77</v>
      </c>
      <c r="BL24" s="65"/>
      <c r="BM24" s="65"/>
      <c r="BN24" s="65"/>
      <c r="BO24" s="65"/>
      <c r="BP24" s="65"/>
      <c r="BQ24" s="65"/>
      <c r="BR24" s="65"/>
      <c r="BS24" s="65"/>
      <c r="BT24" s="65"/>
      <c r="BU24" s="66"/>
      <c r="BV24" s="64">
        <v>15000</v>
      </c>
      <c r="BW24" s="65"/>
      <c r="BX24" s="65"/>
      <c r="BY24" s="65"/>
      <c r="BZ24" s="65"/>
      <c r="CA24" s="65"/>
      <c r="CB24" s="65"/>
      <c r="CC24" s="65"/>
      <c r="CD24" s="65"/>
      <c r="CE24" s="66"/>
    </row>
    <row r="25" spans="1:83" ht="105.75" customHeight="1">
      <c r="A25" s="8"/>
      <c r="B25" s="67" t="s">
        <v>243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9"/>
      <c r="AE25" s="58" t="s">
        <v>18</v>
      </c>
      <c r="AF25" s="59"/>
      <c r="AG25" s="59"/>
      <c r="AH25" s="59"/>
      <c r="AI25" s="59"/>
      <c r="AJ25" s="60"/>
      <c r="AK25" s="61" t="s">
        <v>244</v>
      </c>
      <c r="AL25" s="62"/>
      <c r="AM25" s="62"/>
      <c r="AN25" s="62"/>
      <c r="AO25" s="62"/>
      <c r="AP25" s="62"/>
      <c r="AQ25" s="62"/>
      <c r="AR25" s="62"/>
      <c r="AS25" s="63"/>
      <c r="AT25" s="64">
        <v>5000</v>
      </c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52"/>
      <c r="BI25" s="52"/>
      <c r="BJ25" s="53"/>
      <c r="BK25" s="64" t="s">
        <v>77</v>
      </c>
      <c r="BL25" s="65"/>
      <c r="BM25" s="65"/>
      <c r="BN25" s="65"/>
      <c r="BO25" s="65"/>
      <c r="BP25" s="65"/>
      <c r="BQ25" s="65"/>
      <c r="BR25" s="65"/>
      <c r="BS25" s="65"/>
      <c r="BT25" s="65"/>
      <c r="BU25" s="66"/>
      <c r="BV25" s="64">
        <v>5000</v>
      </c>
      <c r="BW25" s="65"/>
      <c r="BX25" s="65"/>
      <c r="BY25" s="65"/>
      <c r="BZ25" s="65"/>
      <c r="CA25" s="65"/>
      <c r="CB25" s="65"/>
      <c r="CC25" s="65"/>
      <c r="CD25" s="65"/>
      <c r="CE25" s="66"/>
    </row>
    <row r="26" spans="1:83" ht="147.75" customHeight="1">
      <c r="A26" s="8"/>
      <c r="B26" s="70" t="s">
        <v>158</v>
      </c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9"/>
      <c r="AE26" s="72" t="s">
        <v>18</v>
      </c>
      <c r="AF26" s="73"/>
      <c r="AG26" s="73"/>
      <c r="AH26" s="73"/>
      <c r="AI26" s="73"/>
      <c r="AJ26" s="73"/>
      <c r="AK26" s="74" t="s">
        <v>200</v>
      </c>
      <c r="AL26" s="75"/>
      <c r="AM26" s="75"/>
      <c r="AN26" s="75"/>
      <c r="AO26" s="75"/>
      <c r="AP26" s="75"/>
      <c r="AQ26" s="75"/>
      <c r="AR26" s="75"/>
      <c r="AS26" s="76"/>
      <c r="AT26" s="77">
        <v>82000</v>
      </c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14"/>
      <c r="BI26" s="14"/>
      <c r="BJ26" s="15"/>
      <c r="BK26" s="79">
        <v>10466.8</v>
      </c>
      <c r="BL26" s="80"/>
      <c r="BM26" s="80"/>
      <c r="BN26" s="80"/>
      <c r="BO26" s="80"/>
      <c r="BP26" s="80"/>
      <c r="BQ26" s="80"/>
      <c r="BR26" s="80"/>
      <c r="BS26" s="80"/>
      <c r="BT26" s="80"/>
      <c r="BU26" s="81"/>
      <c r="BV26" s="77">
        <f>AT26-BK26</f>
        <v>71533.2</v>
      </c>
      <c r="BW26" s="78"/>
      <c r="BX26" s="78"/>
      <c r="BY26" s="78"/>
      <c r="BZ26" s="78"/>
      <c r="CA26" s="78"/>
      <c r="CB26" s="78"/>
      <c r="CC26" s="78"/>
      <c r="CD26" s="78"/>
      <c r="CE26" s="82"/>
    </row>
    <row r="27" spans="1:83" ht="173.25" customHeight="1">
      <c r="A27" s="8"/>
      <c r="B27" s="70" t="s">
        <v>159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1"/>
      <c r="AE27" s="72" t="s">
        <v>18</v>
      </c>
      <c r="AF27" s="73"/>
      <c r="AG27" s="73"/>
      <c r="AH27" s="73"/>
      <c r="AI27" s="73"/>
      <c r="AJ27" s="73"/>
      <c r="AK27" s="74" t="s">
        <v>201</v>
      </c>
      <c r="AL27" s="75"/>
      <c r="AM27" s="75"/>
      <c r="AN27" s="75"/>
      <c r="AO27" s="75"/>
      <c r="AP27" s="75"/>
      <c r="AQ27" s="75"/>
      <c r="AR27" s="75"/>
      <c r="AS27" s="76"/>
      <c r="AT27" s="77">
        <v>35600</v>
      </c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14"/>
      <c r="BI27" s="14"/>
      <c r="BJ27" s="15"/>
      <c r="BK27" s="79">
        <v>1845.18</v>
      </c>
      <c r="BL27" s="80"/>
      <c r="BM27" s="80"/>
      <c r="BN27" s="80"/>
      <c r="BO27" s="80"/>
      <c r="BP27" s="80"/>
      <c r="BQ27" s="80"/>
      <c r="BR27" s="80"/>
      <c r="BS27" s="80"/>
      <c r="BT27" s="80"/>
      <c r="BU27" s="81"/>
      <c r="BV27" s="77">
        <f>AT27-BK27</f>
        <v>33754.82</v>
      </c>
      <c r="BW27" s="78"/>
      <c r="BX27" s="78"/>
      <c r="BY27" s="78"/>
      <c r="BZ27" s="78"/>
      <c r="CA27" s="78"/>
      <c r="CB27" s="78"/>
      <c r="CC27" s="78"/>
      <c r="CD27" s="78"/>
      <c r="CE27" s="82"/>
    </row>
    <row r="28" spans="1:83" ht="188.25" customHeight="1">
      <c r="A28" s="8"/>
      <c r="B28" s="67" t="s">
        <v>168</v>
      </c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5"/>
      <c r="AE28" s="96" t="s">
        <v>18</v>
      </c>
      <c r="AF28" s="97"/>
      <c r="AG28" s="97"/>
      <c r="AH28" s="97"/>
      <c r="AI28" s="97"/>
      <c r="AJ28" s="97"/>
      <c r="AK28" s="98" t="s">
        <v>181</v>
      </c>
      <c r="AL28" s="99"/>
      <c r="AM28" s="99"/>
      <c r="AN28" s="99"/>
      <c r="AO28" s="99"/>
      <c r="AP28" s="99"/>
      <c r="AQ28" s="99"/>
      <c r="AR28" s="99"/>
      <c r="AS28" s="100"/>
      <c r="AT28" s="79">
        <v>100000</v>
      </c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34"/>
      <c r="BI28" s="34"/>
      <c r="BJ28" s="35"/>
      <c r="BK28" s="79" t="s">
        <v>77</v>
      </c>
      <c r="BL28" s="80"/>
      <c r="BM28" s="80"/>
      <c r="BN28" s="80"/>
      <c r="BO28" s="80"/>
      <c r="BP28" s="80"/>
      <c r="BQ28" s="80"/>
      <c r="BR28" s="80"/>
      <c r="BS28" s="80"/>
      <c r="BT28" s="80"/>
      <c r="BU28" s="81"/>
      <c r="BV28" s="79">
        <v>100000</v>
      </c>
      <c r="BW28" s="80"/>
      <c r="BX28" s="80"/>
      <c r="BY28" s="80"/>
      <c r="BZ28" s="80"/>
      <c r="CA28" s="80"/>
      <c r="CB28" s="80"/>
      <c r="CC28" s="80"/>
      <c r="CD28" s="80"/>
      <c r="CE28" s="81"/>
    </row>
    <row r="29" spans="1:83" ht="178.5" customHeight="1">
      <c r="A29" s="8"/>
      <c r="B29" s="67" t="s">
        <v>182</v>
      </c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5"/>
      <c r="AE29" s="96" t="s">
        <v>18</v>
      </c>
      <c r="AF29" s="97"/>
      <c r="AG29" s="97"/>
      <c r="AH29" s="97"/>
      <c r="AI29" s="97"/>
      <c r="AJ29" s="97"/>
      <c r="AK29" s="98" t="s">
        <v>183</v>
      </c>
      <c r="AL29" s="99"/>
      <c r="AM29" s="99"/>
      <c r="AN29" s="99"/>
      <c r="AO29" s="99"/>
      <c r="AP29" s="99"/>
      <c r="AQ29" s="99"/>
      <c r="AR29" s="99"/>
      <c r="AS29" s="100"/>
      <c r="AT29" s="79">
        <v>50000</v>
      </c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34"/>
      <c r="BI29" s="34"/>
      <c r="BJ29" s="35"/>
      <c r="BK29" s="79" t="s">
        <v>77</v>
      </c>
      <c r="BL29" s="80"/>
      <c r="BM29" s="80"/>
      <c r="BN29" s="80"/>
      <c r="BO29" s="80"/>
      <c r="BP29" s="80"/>
      <c r="BQ29" s="80"/>
      <c r="BR29" s="80"/>
      <c r="BS29" s="80"/>
      <c r="BT29" s="80"/>
      <c r="BU29" s="81"/>
      <c r="BV29" s="79">
        <v>50000</v>
      </c>
      <c r="BW29" s="80"/>
      <c r="BX29" s="80"/>
      <c r="BY29" s="80"/>
      <c r="BZ29" s="80"/>
      <c r="CA29" s="80"/>
      <c r="CB29" s="80"/>
      <c r="CC29" s="80"/>
      <c r="CD29" s="80"/>
      <c r="CE29" s="81"/>
    </row>
    <row r="30" spans="1:83" ht="178.5" customHeight="1">
      <c r="A30" s="8"/>
      <c r="B30" s="67" t="s">
        <v>211</v>
      </c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5"/>
      <c r="AE30" s="96" t="s">
        <v>18</v>
      </c>
      <c r="AF30" s="97"/>
      <c r="AG30" s="97"/>
      <c r="AH30" s="97"/>
      <c r="AI30" s="97"/>
      <c r="AJ30" s="97"/>
      <c r="AK30" s="98" t="s">
        <v>184</v>
      </c>
      <c r="AL30" s="99"/>
      <c r="AM30" s="99"/>
      <c r="AN30" s="99"/>
      <c r="AO30" s="99"/>
      <c r="AP30" s="99"/>
      <c r="AQ30" s="99"/>
      <c r="AR30" s="99"/>
      <c r="AS30" s="100"/>
      <c r="AT30" s="79">
        <v>73600</v>
      </c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34"/>
      <c r="BI30" s="34"/>
      <c r="BJ30" s="35"/>
      <c r="BK30" s="79">
        <v>2600</v>
      </c>
      <c r="BL30" s="80"/>
      <c r="BM30" s="80"/>
      <c r="BN30" s="80"/>
      <c r="BO30" s="80"/>
      <c r="BP30" s="80"/>
      <c r="BQ30" s="80"/>
      <c r="BR30" s="80"/>
      <c r="BS30" s="80"/>
      <c r="BT30" s="80"/>
      <c r="BU30" s="81"/>
      <c r="BV30" s="79">
        <f>AT30-BK30</f>
        <v>71000</v>
      </c>
      <c r="BW30" s="80"/>
      <c r="BX30" s="80"/>
      <c r="BY30" s="80"/>
      <c r="BZ30" s="80"/>
      <c r="CA30" s="80"/>
      <c r="CB30" s="80"/>
      <c r="CC30" s="80"/>
      <c r="CD30" s="80"/>
      <c r="CE30" s="81"/>
    </row>
    <row r="31" spans="1:83" s="26" customFormat="1" ht="185.25" customHeight="1">
      <c r="A31" s="27"/>
      <c r="B31" s="67" t="s">
        <v>169</v>
      </c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6"/>
      <c r="AE31" s="96" t="s">
        <v>18</v>
      </c>
      <c r="AF31" s="97"/>
      <c r="AG31" s="97"/>
      <c r="AH31" s="97"/>
      <c r="AI31" s="97"/>
      <c r="AJ31" s="97"/>
      <c r="AK31" s="111" t="s">
        <v>185</v>
      </c>
      <c r="AL31" s="112"/>
      <c r="AM31" s="112"/>
      <c r="AN31" s="112"/>
      <c r="AO31" s="112"/>
      <c r="AP31" s="112"/>
      <c r="AQ31" s="112"/>
      <c r="AR31" s="112"/>
      <c r="AS31" s="113"/>
      <c r="AT31" s="83">
        <v>250000</v>
      </c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5"/>
      <c r="BK31" s="83">
        <v>6072</v>
      </c>
      <c r="BL31" s="84"/>
      <c r="BM31" s="84"/>
      <c r="BN31" s="84"/>
      <c r="BO31" s="84"/>
      <c r="BP31" s="84"/>
      <c r="BQ31" s="84"/>
      <c r="BR31" s="84"/>
      <c r="BS31" s="84"/>
      <c r="BT31" s="84"/>
      <c r="BU31" s="85"/>
      <c r="BV31" s="83">
        <f>AT31-BK31</f>
        <v>243928</v>
      </c>
      <c r="BW31" s="84"/>
      <c r="BX31" s="84"/>
      <c r="BY31" s="84"/>
      <c r="BZ31" s="84"/>
      <c r="CA31" s="84"/>
      <c r="CB31" s="84"/>
      <c r="CC31" s="84"/>
      <c r="CD31" s="84"/>
      <c r="CE31" s="85"/>
    </row>
    <row r="32" spans="1:83" s="26" customFormat="1" ht="146.25" customHeight="1">
      <c r="A32" s="27"/>
      <c r="B32" s="67" t="s">
        <v>213</v>
      </c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6"/>
      <c r="AE32" s="96" t="s">
        <v>18</v>
      </c>
      <c r="AF32" s="97"/>
      <c r="AG32" s="97"/>
      <c r="AH32" s="97"/>
      <c r="AI32" s="97"/>
      <c r="AJ32" s="97"/>
      <c r="AK32" s="111" t="s">
        <v>212</v>
      </c>
      <c r="AL32" s="112"/>
      <c r="AM32" s="112"/>
      <c r="AN32" s="112"/>
      <c r="AO32" s="112"/>
      <c r="AP32" s="112"/>
      <c r="AQ32" s="112"/>
      <c r="AR32" s="112"/>
      <c r="AS32" s="113"/>
      <c r="AT32" s="83">
        <v>318200</v>
      </c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5"/>
      <c r="BK32" s="83">
        <v>69708.46</v>
      </c>
      <c r="BL32" s="84"/>
      <c r="BM32" s="84"/>
      <c r="BN32" s="84"/>
      <c r="BO32" s="84"/>
      <c r="BP32" s="84"/>
      <c r="BQ32" s="84"/>
      <c r="BR32" s="84"/>
      <c r="BS32" s="84"/>
      <c r="BT32" s="84"/>
      <c r="BU32" s="85"/>
      <c r="BV32" s="83">
        <f>AT32-BK32</f>
        <v>248491.53999999998</v>
      </c>
      <c r="BW32" s="84"/>
      <c r="BX32" s="84"/>
      <c r="BY32" s="84"/>
      <c r="BZ32" s="84"/>
      <c r="CA32" s="84"/>
      <c r="CB32" s="84"/>
      <c r="CC32" s="84"/>
      <c r="CD32" s="84"/>
      <c r="CE32" s="85"/>
    </row>
    <row r="33" spans="1:83" s="26" customFormat="1" ht="153" customHeight="1">
      <c r="A33" s="27"/>
      <c r="B33" s="67" t="s">
        <v>163</v>
      </c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6"/>
      <c r="AE33" s="96" t="s">
        <v>18</v>
      </c>
      <c r="AF33" s="97"/>
      <c r="AG33" s="97"/>
      <c r="AH33" s="97"/>
      <c r="AI33" s="97"/>
      <c r="AJ33" s="97"/>
      <c r="AK33" s="111" t="s">
        <v>186</v>
      </c>
      <c r="AL33" s="112"/>
      <c r="AM33" s="112"/>
      <c r="AN33" s="112"/>
      <c r="AO33" s="112"/>
      <c r="AP33" s="112"/>
      <c r="AQ33" s="112"/>
      <c r="AR33" s="112"/>
      <c r="AS33" s="113"/>
      <c r="AT33" s="83">
        <v>1000</v>
      </c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5"/>
      <c r="BK33" s="83" t="s">
        <v>77</v>
      </c>
      <c r="BL33" s="84"/>
      <c r="BM33" s="84"/>
      <c r="BN33" s="84"/>
      <c r="BO33" s="84"/>
      <c r="BP33" s="84"/>
      <c r="BQ33" s="84"/>
      <c r="BR33" s="84"/>
      <c r="BS33" s="84"/>
      <c r="BT33" s="84"/>
      <c r="BU33" s="85"/>
      <c r="BV33" s="83">
        <v>1000</v>
      </c>
      <c r="BW33" s="84"/>
      <c r="BX33" s="84"/>
      <c r="BY33" s="84"/>
      <c r="BZ33" s="84"/>
      <c r="CA33" s="84"/>
      <c r="CB33" s="84"/>
      <c r="CC33" s="84"/>
      <c r="CD33" s="84"/>
      <c r="CE33" s="85"/>
    </row>
    <row r="34" spans="1:83" s="26" customFormat="1" ht="208.5" customHeight="1">
      <c r="A34" s="27"/>
      <c r="B34" s="67" t="s">
        <v>170</v>
      </c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8"/>
      <c r="AE34" s="96" t="s">
        <v>18</v>
      </c>
      <c r="AF34" s="97"/>
      <c r="AG34" s="97"/>
      <c r="AH34" s="97"/>
      <c r="AI34" s="97"/>
      <c r="AJ34" s="97"/>
      <c r="AK34" s="111" t="s">
        <v>187</v>
      </c>
      <c r="AL34" s="112"/>
      <c r="AM34" s="112"/>
      <c r="AN34" s="112"/>
      <c r="AO34" s="112"/>
      <c r="AP34" s="112"/>
      <c r="AQ34" s="112"/>
      <c r="AR34" s="112"/>
      <c r="AS34" s="113"/>
      <c r="AT34" s="83">
        <v>985000</v>
      </c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5"/>
      <c r="BK34" s="83">
        <v>22376.09</v>
      </c>
      <c r="BL34" s="84"/>
      <c r="BM34" s="84"/>
      <c r="BN34" s="84"/>
      <c r="BO34" s="84"/>
      <c r="BP34" s="84"/>
      <c r="BQ34" s="84"/>
      <c r="BR34" s="84"/>
      <c r="BS34" s="84"/>
      <c r="BT34" s="84"/>
      <c r="BU34" s="85"/>
      <c r="BV34" s="83">
        <f>AT34-BK34</f>
        <v>962623.91</v>
      </c>
      <c r="BW34" s="84"/>
      <c r="BX34" s="84"/>
      <c r="BY34" s="84"/>
      <c r="BZ34" s="84"/>
      <c r="CA34" s="84"/>
      <c r="CB34" s="84"/>
      <c r="CC34" s="84"/>
      <c r="CD34" s="84"/>
      <c r="CE34" s="85"/>
    </row>
    <row r="35" spans="1:83" s="26" customFormat="1" ht="177" customHeight="1">
      <c r="A35" s="27"/>
      <c r="B35" s="67" t="s">
        <v>173</v>
      </c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8"/>
      <c r="AE35" s="72" t="s">
        <v>18</v>
      </c>
      <c r="AF35" s="73"/>
      <c r="AG35" s="73"/>
      <c r="AH35" s="73"/>
      <c r="AI35" s="73"/>
      <c r="AJ35" s="73"/>
      <c r="AK35" s="134" t="s">
        <v>188</v>
      </c>
      <c r="AL35" s="135"/>
      <c r="AM35" s="135"/>
      <c r="AN35" s="135"/>
      <c r="AO35" s="135"/>
      <c r="AP35" s="135"/>
      <c r="AQ35" s="135"/>
      <c r="AR35" s="135"/>
      <c r="AS35" s="136"/>
      <c r="AT35" s="91">
        <v>100000</v>
      </c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3"/>
      <c r="BK35" s="83" t="s">
        <v>77</v>
      </c>
      <c r="BL35" s="84"/>
      <c r="BM35" s="84"/>
      <c r="BN35" s="84"/>
      <c r="BO35" s="84"/>
      <c r="BP35" s="84"/>
      <c r="BQ35" s="84"/>
      <c r="BR35" s="84"/>
      <c r="BS35" s="84"/>
      <c r="BT35" s="84"/>
      <c r="BU35" s="85"/>
      <c r="BV35" s="91">
        <v>100000</v>
      </c>
      <c r="BW35" s="92"/>
      <c r="BX35" s="92"/>
      <c r="BY35" s="92"/>
      <c r="BZ35" s="92"/>
      <c r="CA35" s="92"/>
      <c r="CB35" s="92"/>
      <c r="CC35" s="92"/>
      <c r="CD35" s="92"/>
      <c r="CE35" s="93"/>
    </row>
    <row r="36" spans="1:83" s="26" customFormat="1" ht="204" customHeight="1">
      <c r="A36" s="27"/>
      <c r="B36" s="67" t="s">
        <v>171</v>
      </c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8"/>
      <c r="AE36" s="72" t="s">
        <v>18</v>
      </c>
      <c r="AF36" s="73"/>
      <c r="AG36" s="73"/>
      <c r="AH36" s="73"/>
      <c r="AI36" s="73"/>
      <c r="AJ36" s="73"/>
      <c r="AK36" s="134" t="s">
        <v>189</v>
      </c>
      <c r="AL36" s="135"/>
      <c r="AM36" s="135"/>
      <c r="AN36" s="135"/>
      <c r="AO36" s="135"/>
      <c r="AP36" s="135"/>
      <c r="AQ36" s="135"/>
      <c r="AR36" s="135"/>
      <c r="AS36" s="136"/>
      <c r="AT36" s="91">
        <v>1816400</v>
      </c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3"/>
      <c r="BK36" s="83">
        <v>24000</v>
      </c>
      <c r="BL36" s="84"/>
      <c r="BM36" s="84"/>
      <c r="BN36" s="84"/>
      <c r="BO36" s="84"/>
      <c r="BP36" s="84"/>
      <c r="BQ36" s="84"/>
      <c r="BR36" s="84"/>
      <c r="BS36" s="84"/>
      <c r="BT36" s="84"/>
      <c r="BU36" s="85"/>
      <c r="BV36" s="91">
        <f>AT36-BK36</f>
        <v>1792400</v>
      </c>
      <c r="BW36" s="92"/>
      <c r="BX36" s="92"/>
      <c r="BY36" s="92"/>
      <c r="BZ36" s="92"/>
      <c r="CA36" s="92"/>
      <c r="CB36" s="92"/>
      <c r="CC36" s="92"/>
      <c r="CD36" s="92"/>
      <c r="CE36" s="93"/>
    </row>
    <row r="37" spans="1:83" s="26" customFormat="1" ht="145.5" customHeight="1">
      <c r="A37" s="27"/>
      <c r="B37" s="67" t="s">
        <v>229</v>
      </c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8"/>
      <c r="AE37" s="72" t="s">
        <v>18</v>
      </c>
      <c r="AF37" s="73"/>
      <c r="AG37" s="73"/>
      <c r="AH37" s="73"/>
      <c r="AI37" s="73"/>
      <c r="AJ37" s="73"/>
      <c r="AK37" s="111" t="s">
        <v>245</v>
      </c>
      <c r="AL37" s="112"/>
      <c r="AM37" s="112"/>
      <c r="AN37" s="112"/>
      <c r="AO37" s="112"/>
      <c r="AP37" s="112"/>
      <c r="AQ37" s="112"/>
      <c r="AR37" s="112"/>
      <c r="AS37" s="113"/>
      <c r="AT37" s="91">
        <v>560000</v>
      </c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3"/>
      <c r="BK37" s="83" t="s">
        <v>77</v>
      </c>
      <c r="BL37" s="84"/>
      <c r="BM37" s="84"/>
      <c r="BN37" s="84"/>
      <c r="BO37" s="84"/>
      <c r="BP37" s="84"/>
      <c r="BQ37" s="84"/>
      <c r="BR37" s="84"/>
      <c r="BS37" s="84"/>
      <c r="BT37" s="84"/>
      <c r="BU37" s="85"/>
      <c r="BV37" s="91">
        <v>560000</v>
      </c>
      <c r="BW37" s="92"/>
      <c r="BX37" s="92"/>
      <c r="BY37" s="92"/>
      <c r="BZ37" s="92"/>
      <c r="CA37" s="92"/>
      <c r="CB37" s="92"/>
      <c r="CC37" s="92"/>
      <c r="CD37" s="92"/>
      <c r="CE37" s="93"/>
    </row>
    <row r="38" spans="1:83" s="26" customFormat="1" ht="216.75" customHeight="1">
      <c r="A38" s="27"/>
      <c r="B38" s="67" t="s">
        <v>197</v>
      </c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8"/>
      <c r="AE38" s="72" t="s">
        <v>18</v>
      </c>
      <c r="AF38" s="73"/>
      <c r="AG38" s="73"/>
      <c r="AH38" s="73"/>
      <c r="AI38" s="73"/>
      <c r="AJ38" s="73"/>
      <c r="AK38" s="134" t="s">
        <v>196</v>
      </c>
      <c r="AL38" s="135"/>
      <c r="AM38" s="135"/>
      <c r="AN38" s="135"/>
      <c r="AO38" s="135"/>
      <c r="AP38" s="135"/>
      <c r="AQ38" s="135"/>
      <c r="AR38" s="135"/>
      <c r="AS38" s="136"/>
      <c r="AT38" s="91">
        <v>25000</v>
      </c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3"/>
      <c r="BK38" s="83" t="s">
        <v>77</v>
      </c>
      <c r="BL38" s="84"/>
      <c r="BM38" s="84"/>
      <c r="BN38" s="84"/>
      <c r="BO38" s="84"/>
      <c r="BP38" s="84"/>
      <c r="BQ38" s="84"/>
      <c r="BR38" s="84"/>
      <c r="BS38" s="84"/>
      <c r="BT38" s="84"/>
      <c r="BU38" s="85"/>
      <c r="BV38" s="91">
        <v>25000</v>
      </c>
      <c r="BW38" s="92"/>
      <c r="BX38" s="92"/>
      <c r="BY38" s="92"/>
      <c r="BZ38" s="92"/>
      <c r="CA38" s="92"/>
      <c r="CB38" s="92"/>
      <c r="CC38" s="92"/>
      <c r="CD38" s="92"/>
      <c r="CE38" s="93"/>
    </row>
    <row r="39" spans="1:83" s="26" customFormat="1" ht="222.75" customHeight="1">
      <c r="A39" s="27"/>
      <c r="B39" s="86" t="s">
        <v>160</v>
      </c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7"/>
      <c r="AE39" s="88" t="s">
        <v>18</v>
      </c>
      <c r="AF39" s="89"/>
      <c r="AG39" s="89"/>
      <c r="AH39" s="89"/>
      <c r="AI39" s="89"/>
      <c r="AJ39" s="90"/>
      <c r="AK39" s="111" t="s">
        <v>190</v>
      </c>
      <c r="AL39" s="112"/>
      <c r="AM39" s="112"/>
      <c r="AN39" s="112"/>
      <c r="AO39" s="112"/>
      <c r="AP39" s="112"/>
      <c r="AQ39" s="112"/>
      <c r="AR39" s="112"/>
      <c r="AS39" s="113"/>
      <c r="AT39" s="83">
        <v>6152400</v>
      </c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5"/>
      <c r="BK39" s="83">
        <v>1089300</v>
      </c>
      <c r="BL39" s="84"/>
      <c r="BM39" s="84"/>
      <c r="BN39" s="84"/>
      <c r="BO39" s="84"/>
      <c r="BP39" s="84"/>
      <c r="BQ39" s="84"/>
      <c r="BR39" s="84"/>
      <c r="BS39" s="84"/>
      <c r="BT39" s="84"/>
      <c r="BU39" s="85"/>
      <c r="BV39" s="83">
        <f>AT39-BK39</f>
        <v>5063100</v>
      </c>
      <c r="BW39" s="84"/>
      <c r="BX39" s="84"/>
      <c r="BY39" s="84"/>
      <c r="BZ39" s="84"/>
      <c r="CA39" s="84"/>
      <c r="CB39" s="84"/>
      <c r="CC39" s="84"/>
      <c r="CD39" s="84"/>
      <c r="CE39" s="85"/>
    </row>
    <row r="40" spans="1:83" s="20" customFormat="1" ht="198" customHeight="1">
      <c r="A40" s="13"/>
      <c r="B40" s="70" t="s">
        <v>215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1"/>
      <c r="AE40" s="72" t="s">
        <v>18</v>
      </c>
      <c r="AF40" s="73"/>
      <c r="AG40" s="73"/>
      <c r="AH40" s="73"/>
      <c r="AI40" s="73"/>
      <c r="AJ40" s="73"/>
      <c r="AK40" s="102" t="s">
        <v>214</v>
      </c>
      <c r="AL40" s="102"/>
      <c r="AM40" s="102"/>
      <c r="AN40" s="102"/>
      <c r="AO40" s="102"/>
      <c r="AP40" s="102"/>
      <c r="AQ40" s="102"/>
      <c r="AR40" s="102"/>
      <c r="AS40" s="102"/>
      <c r="AT40" s="103">
        <v>90900</v>
      </c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4">
        <v>7567.34</v>
      </c>
      <c r="BL40" s="104"/>
      <c r="BM40" s="104"/>
      <c r="BN40" s="104"/>
      <c r="BO40" s="104"/>
      <c r="BP40" s="104"/>
      <c r="BQ40" s="104"/>
      <c r="BR40" s="104"/>
      <c r="BS40" s="104"/>
      <c r="BT40" s="104"/>
      <c r="BU40" s="104"/>
      <c r="BV40" s="103">
        <f>AT40-BK40</f>
        <v>83332.66</v>
      </c>
      <c r="BW40" s="103"/>
      <c r="BX40" s="103"/>
      <c r="BY40" s="103"/>
      <c r="BZ40" s="103"/>
      <c r="CA40" s="103"/>
      <c r="CB40" s="103"/>
      <c r="CC40" s="103"/>
      <c r="CD40" s="103"/>
      <c r="CE40" s="103"/>
    </row>
    <row r="41" spans="1:83" s="20" customFormat="1" ht="158.25" customHeight="1">
      <c r="A41" s="13"/>
      <c r="B41" s="67" t="s">
        <v>172</v>
      </c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101"/>
      <c r="AE41" s="72" t="s">
        <v>18</v>
      </c>
      <c r="AF41" s="73"/>
      <c r="AG41" s="73"/>
      <c r="AH41" s="73"/>
      <c r="AI41" s="73"/>
      <c r="AJ41" s="73"/>
      <c r="AK41" s="102" t="s">
        <v>191</v>
      </c>
      <c r="AL41" s="102"/>
      <c r="AM41" s="102"/>
      <c r="AN41" s="102"/>
      <c r="AO41" s="102"/>
      <c r="AP41" s="102"/>
      <c r="AQ41" s="102"/>
      <c r="AR41" s="102"/>
      <c r="AS41" s="102"/>
      <c r="AT41" s="103">
        <v>50000</v>
      </c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F41" s="103"/>
      <c r="BG41" s="103"/>
      <c r="BH41" s="103"/>
      <c r="BI41" s="103"/>
      <c r="BJ41" s="103"/>
      <c r="BK41" s="104" t="s">
        <v>77</v>
      </c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>
        <v>50000</v>
      </c>
      <c r="BW41" s="104"/>
      <c r="BX41" s="104"/>
      <c r="BY41" s="104"/>
      <c r="BZ41" s="104"/>
      <c r="CA41" s="104"/>
      <c r="CB41" s="104"/>
      <c r="CC41" s="104"/>
      <c r="CD41" s="104"/>
      <c r="CE41" s="104"/>
    </row>
    <row r="42" spans="1:83" s="20" customFormat="1" ht="72" customHeight="1">
      <c r="A42" s="13"/>
      <c r="B42" s="67" t="s">
        <v>192</v>
      </c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101"/>
      <c r="AE42" s="72" t="s">
        <v>18</v>
      </c>
      <c r="AF42" s="73"/>
      <c r="AG42" s="73"/>
      <c r="AH42" s="73"/>
      <c r="AI42" s="73"/>
      <c r="AJ42" s="73"/>
      <c r="AK42" s="102" t="s">
        <v>193</v>
      </c>
      <c r="AL42" s="102"/>
      <c r="AM42" s="102"/>
      <c r="AN42" s="102"/>
      <c r="AO42" s="102"/>
      <c r="AP42" s="102"/>
      <c r="AQ42" s="102"/>
      <c r="AR42" s="102"/>
      <c r="AS42" s="102"/>
      <c r="AT42" s="103">
        <v>68000</v>
      </c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3"/>
      <c r="BH42" s="103"/>
      <c r="BI42" s="103"/>
      <c r="BJ42" s="103"/>
      <c r="BK42" s="104">
        <v>14166</v>
      </c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>
        <f>AT42-BK42</f>
        <v>53834</v>
      </c>
      <c r="BW42" s="104"/>
      <c r="BX42" s="104"/>
      <c r="BY42" s="104"/>
      <c r="BZ42" s="104"/>
      <c r="CA42" s="104"/>
      <c r="CB42" s="104"/>
      <c r="CC42" s="104"/>
      <c r="CD42" s="104"/>
      <c r="CE42" s="104"/>
    </row>
    <row r="43" spans="1:83" ht="12" customHeight="1">
      <c r="A43" s="123"/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124"/>
      <c r="BE43" s="124"/>
      <c r="BF43" s="124"/>
      <c r="BG43" s="124"/>
      <c r="BH43" s="124"/>
      <c r="BI43" s="124"/>
      <c r="BJ43" s="124"/>
      <c r="BK43" s="124"/>
      <c r="BL43" s="124"/>
      <c r="BM43" s="124"/>
      <c r="BN43" s="124"/>
      <c r="BO43" s="124"/>
      <c r="BP43" s="124"/>
      <c r="BQ43" s="124"/>
      <c r="BR43" s="124"/>
      <c r="BS43" s="124"/>
      <c r="BT43" s="124"/>
      <c r="BU43" s="124"/>
      <c r="BV43" s="124"/>
      <c r="BW43" s="124"/>
      <c r="BX43" s="124"/>
      <c r="BY43" s="124"/>
      <c r="BZ43" s="124"/>
      <c r="CA43" s="124"/>
      <c r="CB43" s="124"/>
      <c r="CC43" s="124"/>
      <c r="CD43" s="124"/>
      <c r="CE43" s="125"/>
    </row>
    <row r="44" spans="1:83" s="24" customFormat="1" ht="31.5" customHeight="1" thickBot="1">
      <c r="A44" s="25"/>
      <c r="B44" s="126" t="s">
        <v>49</v>
      </c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7"/>
      <c r="AE44" s="58" t="s">
        <v>19</v>
      </c>
      <c r="AF44" s="59"/>
      <c r="AG44" s="59"/>
      <c r="AH44" s="59"/>
      <c r="AI44" s="59"/>
      <c r="AJ44" s="60"/>
      <c r="AK44" s="133" t="s">
        <v>51</v>
      </c>
      <c r="AL44" s="133"/>
      <c r="AM44" s="133"/>
      <c r="AN44" s="133"/>
      <c r="AO44" s="133"/>
      <c r="AP44" s="133"/>
      <c r="AQ44" s="133"/>
      <c r="AR44" s="133"/>
      <c r="AS44" s="133"/>
      <c r="AT44" s="114">
        <f>стр1!BB16-стр2!AT7</f>
        <v>-3024891.84</v>
      </c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14"/>
      <c r="BF44" s="114"/>
      <c r="BG44" s="114"/>
      <c r="BH44" s="114"/>
      <c r="BI44" s="114"/>
      <c r="BJ44" s="114"/>
      <c r="BK44" s="114">
        <f>стр1!BX16-стр2!BK7</f>
        <v>-1090866.6200000003</v>
      </c>
      <c r="BL44" s="114"/>
      <c r="BM44" s="114"/>
      <c r="BN44" s="114"/>
      <c r="BO44" s="114"/>
      <c r="BP44" s="114"/>
      <c r="BQ44" s="114"/>
      <c r="BR44" s="114"/>
      <c r="BS44" s="114"/>
      <c r="BT44" s="114"/>
      <c r="BU44" s="114"/>
      <c r="BV44" s="114" t="s">
        <v>51</v>
      </c>
      <c r="BW44" s="114"/>
      <c r="BX44" s="114"/>
      <c r="BY44" s="114"/>
      <c r="BZ44" s="114"/>
      <c r="CA44" s="114"/>
      <c r="CB44" s="114"/>
      <c r="CC44" s="114"/>
      <c r="CD44" s="114"/>
      <c r="CE44" s="114"/>
    </row>
    <row r="45" spans="1:83" ht="3" customHeight="1" hidden="1" thickBot="1">
      <c r="A45" s="8"/>
      <c r="B45" s="128" t="s">
        <v>20</v>
      </c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9"/>
      <c r="AE45" s="130" t="s">
        <v>19</v>
      </c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131"/>
      <c r="AQ45" s="131"/>
      <c r="AR45" s="131"/>
      <c r="AS45" s="131"/>
      <c r="AT45" s="132"/>
      <c r="AU45" s="132"/>
      <c r="AV45" s="132"/>
      <c r="AW45" s="132"/>
      <c r="AX45" s="132"/>
      <c r="AY45" s="132"/>
      <c r="AZ45" s="132"/>
      <c r="BA45" s="132"/>
      <c r="BB45" s="132"/>
      <c r="BC45" s="132"/>
      <c r="BD45" s="132"/>
      <c r="BE45" s="132"/>
      <c r="BF45" s="132"/>
      <c r="BG45" s="132"/>
      <c r="BH45" s="132"/>
      <c r="BI45" s="132"/>
      <c r="BJ45" s="132"/>
      <c r="BK45" s="132">
        <f>стр1!BX12-стр2!BK3</f>
        <v>0</v>
      </c>
      <c r="BL45" s="132"/>
      <c r="BM45" s="132"/>
      <c r="BN45" s="132"/>
      <c r="BO45" s="132"/>
      <c r="BP45" s="132"/>
      <c r="BQ45" s="132"/>
      <c r="BR45" s="132"/>
      <c r="BS45" s="132"/>
      <c r="BT45" s="132"/>
      <c r="BU45" s="132"/>
      <c r="BV45" s="132"/>
      <c r="BW45" s="132"/>
      <c r="BX45" s="132"/>
      <c r="BY45" s="132"/>
      <c r="BZ45" s="132"/>
      <c r="CA45" s="132"/>
      <c r="CB45" s="132"/>
      <c r="CC45" s="132"/>
      <c r="CD45" s="132"/>
      <c r="CE45" s="132"/>
    </row>
    <row r="46" spans="1:83" ht="14.25" customHeight="1" hidden="1">
      <c r="A46" s="8"/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2"/>
      <c r="AE46" s="120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  <c r="BD46" s="103"/>
      <c r="BE46" s="103"/>
      <c r="BF46" s="103"/>
      <c r="BG46" s="103"/>
      <c r="BH46" s="103"/>
      <c r="BI46" s="103"/>
      <c r="BJ46" s="103"/>
      <c r="BK46" s="103"/>
      <c r="BL46" s="103"/>
      <c r="BM46" s="103"/>
      <c r="BN46" s="103"/>
      <c r="BO46" s="103"/>
      <c r="BP46" s="103"/>
      <c r="BQ46" s="103"/>
      <c r="BR46" s="103"/>
      <c r="BS46" s="103"/>
      <c r="BT46" s="103"/>
      <c r="BU46" s="103"/>
      <c r="BV46" s="103"/>
      <c r="BW46" s="103"/>
      <c r="BX46" s="103"/>
      <c r="BY46" s="103"/>
      <c r="BZ46" s="103"/>
      <c r="CA46" s="103"/>
      <c r="CB46" s="103"/>
      <c r="CC46" s="103"/>
      <c r="CD46" s="103"/>
      <c r="CE46" s="103"/>
    </row>
    <row r="47" spans="1:83" ht="14.25" customHeight="1" hidden="1">
      <c r="A47" s="8"/>
      <c r="B47" s="121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2"/>
      <c r="AE47" s="120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  <c r="BD47" s="103"/>
      <c r="BE47" s="103"/>
      <c r="BF47" s="103"/>
      <c r="BG47" s="103"/>
      <c r="BH47" s="103"/>
      <c r="BI47" s="103"/>
      <c r="BJ47" s="103"/>
      <c r="BK47" s="103"/>
      <c r="BL47" s="103"/>
      <c r="BM47" s="103"/>
      <c r="BN47" s="103"/>
      <c r="BO47" s="103"/>
      <c r="BP47" s="103"/>
      <c r="BQ47" s="103"/>
      <c r="BR47" s="103"/>
      <c r="BS47" s="103"/>
      <c r="BT47" s="103"/>
      <c r="BU47" s="103"/>
      <c r="BV47" s="103"/>
      <c r="BW47" s="103"/>
      <c r="BX47" s="103"/>
      <c r="BY47" s="103"/>
      <c r="BZ47" s="103"/>
      <c r="CA47" s="103"/>
      <c r="CB47" s="103"/>
      <c r="CC47" s="103"/>
      <c r="CD47" s="103"/>
      <c r="CE47" s="103"/>
    </row>
    <row r="48" spans="1:83" ht="14.25" customHeight="1" hidden="1">
      <c r="A48" s="8"/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2"/>
      <c r="AE48" s="120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  <c r="BD48" s="103"/>
      <c r="BE48" s="103"/>
      <c r="BF48" s="103"/>
      <c r="BG48" s="103"/>
      <c r="BH48" s="103"/>
      <c r="BI48" s="103"/>
      <c r="BJ48" s="103"/>
      <c r="BK48" s="103"/>
      <c r="BL48" s="103"/>
      <c r="BM48" s="103"/>
      <c r="BN48" s="103"/>
      <c r="BO48" s="103"/>
      <c r="BP48" s="103"/>
      <c r="BQ48" s="103"/>
      <c r="BR48" s="103"/>
      <c r="BS48" s="103"/>
      <c r="BT48" s="103"/>
      <c r="BU48" s="103"/>
      <c r="BV48" s="103"/>
      <c r="BW48" s="103"/>
      <c r="BX48" s="103"/>
      <c r="BY48" s="103"/>
      <c r="BZ48" s="103"/>
      <c r="CA48" s="103"/>
      <c r="CB48" s="103"/>
      <c r="CC48" s="103"/>
      <c r="CD48" s="103"/>
      <c r="CE48" s="103"/>
    </row>
  </sheetData>
  <sheetProtection/>
  <mergeCells count="261">
    <mergeCell ref="BV34:CE34"/>
    <mergeCell ref="B12:AD12"/>
    <mergeCell ref="AE12:AJ12"/>
    <mergeCell ref="AT14:BJ14"/>
    <mergeCell ref="BK12:BU12"/>
    <mergeCell ref="BV12:CE12"/>
    <mergeCell ref="BV14:CE14"/>
    <mergeCell ref="AT13:BJ13"/>
    <mergeCell ref="B13:AD13"/>
    <mergeCell ref="B14:AD14"/>
    <mergeCell ref="B36:AD36"/>
    <mergeCell ref="AE36:AJ36"/>
    <mergeCell ref="B15:AD15"/>
    <mergeCell ref="B16:AD16"/>
    <mergeCell ref="B17:AD17"/>
    <mergeCell ref="B20:AD20"/>
    <mergeCell ref="AE35:AJ35"/>
    <mergeCell ref="AK35:AS35"/>
    <mergeCell ref="AE21:AJ21"/>
    <mergeCell ref="BK21:BU21"/>
    <mergeCell ref="AT21:BG21"/>
    <mergeCell ref="AE14:AJ14"/>
    <mergeCell ref="AK14:AS14"/>
    <mergeCell ref="AK21:AS21"/>
    <mergeCell ref="AK16:AS16"/>
    <mergeCell ref="BK15:BU15"/>
    <mergeCell ref="BK20:BU20"/>
    <mergeCell ref="BK36:BU36"/>
    <mergeCell ref="AT19:BG19"/>
    <mergeCell ref="BK33:BU33"/>
    <mergeCell ref="BK35:BU35"/>
    <mergeCell ref="BV19:CE19"/>
    <mergeCell ref="AE16:AJ16"/>
    <mergeCell ref="BK17:BU17"/>
    <mergeCell ref="AE18:AJ18"/>
    <mergeCell ref="AK18:AS18"/>
    <mergeCell ref="BK19:BU19"/>
    <mergeCell ref="BV33:CE33"/>
    <mergeCell ref="AT15:BJ15"/>
    <mergeCell ref="AT28:BG28"/>
    <mergeCell ref="AT26:BG26"/>
    <mergeCell ref="AT29:BG29"/>
    <mergeCell ref="BV21:CE21"/>
    <mergeCell ref="AT20:BG20"/>
    <mergeCell ref="BV15:CE15"/>
    <mergeCell ref="BV16:CE16"/>
    <mergeCell ref="BK16:BU16"/>
    <mergeCell ref="B38:AD38"/>
    <mergeCell ref="AE33:AJ33"/>
    <mergeCell ref="B37:AD37"/>
    <mergeCell ref="AT18:BG18"/>
    <mergeCell ref="AT33:BJ33"/>
    <mergeCell ref="AE34:AJ34"/>
    <mergeCell ref="AK34:AS34"/>
    <mergeCell ref="AT36:BJ36"/>
    <mergeCell ref="AT32:BJ32"/>
    <mergeCell ref="AK33:AS33"/>
    <mergeCell ref="AE11:AJ11"/>
    <mergeCell ref="AE8:AJ8"/>
    <mergeCell ref="B8:AD8"/>
    <mergeCell ref="BK37:BU37"/>
    <mergeCell ref="AK32:AS32"/>
    <mergeCell ref="BK31:BU31"/>
    <mergeCell ref="AT34:BJ34"/>
    <mergeCell ref="BK34:BU34"/>
    <mergeCell ref="AK36:AS36"/>
    <mergeCell ref="BK14:BU14"/>
    <mergeCell ref="AT31:BJ31"/>
    <mergeCell ref="AK17:AS17"/>
    <mergeCell ref="AK12:AS12"/>
    <mergeCell ref="AT12:BJ12"/>
    <mergeCell ref="AT17:BG17"/>
    <mergeCell ref="AT16:BG16"/>
    <mergeCell ref="AK20:AS20"/>
    <mergeCell ref="AK30:AS30"/>
    <mergeCell ref="AK23:AS23"/>
    <mergeCell ref="AE13:AJ13"/>
    <mergeCell ref="BV11:CE11"/>
    <mergeCell ref="B10:AD10"/>
    <mergeCell ref="AE10:AJ10"/>
    <mergeCell ref="BK13:BU13"/>
    <mergeCell ref="BV13:CE13"/>
    <mergeCell ref="AK11:AS11"/>
    <mergeCell ref="AK10:AS10"/>
    <mergeCell ref="AK13:AS13"/>
    <mergeCell ref="B11:AD11"/>
    <mergeCell ref="BU1:CE1"/>
    <mergeCell ref="BK4:BU5"/>
    <mergeCell ref="BV4:CE5"/>
    <mergeCell ref="BK6:BU6"/>
    <mergeCell ref="BV6:CE6"/>
    <mergeCell ref="A2:CE2"/>
    <mergeCell ref="AK4:AS5"/>
    <mergeCell ref="BK10:BU10"/>
    <mergeCell ref="A4:AD5"/>
    <mergeCell ref="AE4:AJ5"/>
    <mergeCell ref="A6:AD6"/>
    <mergeCell ref="AE6:AJ6"/>
    <mergeCell ref="AE9:AJ9"/>
    <mergeCell ref="B9:AD9"/>
    <mergeCell ref="AK9:AS9"/>
    <mergeCell ref="B7:AD7"/>
    <mergeCell ref="AE7:AJ7"/>
    <mergeCell ref="BV7:CE7"/>
    <mergeCell ref="AT7:BJ7"/>
    <mergeCell ref="BV8:CE8"/>
    <mergeCell ref="BK9:BU9"/>
    <mergeCell ref="BV9:CE9"/>
    <mergeCell ref="AT11:BJ11"/>
    <mergeCell ref="BK11:BU11"/>
    <mergeCell ref="AT10:BJ10"/>
    <mergeCell ref="BV10:CE10"/>
    <mergeCell ref="AT9:BJ9"/>
    <mergeCell ref="BV48:CE48"/>
    <mergeCell ref="BK46:BU46"/>
    <mergeCell ref="BV46:CE46"/>
    <mergeCell ref="BV47:CE47"/>
    <mergeCell ref="BK47:BU47"/>
    <mergeCell ref="BV17:CE17"/>
    <mergeCell ref="BV18:CE18"/>
    <mergeCell ref="BK29:BU29"/>
    <mergeCell ref="BK18:BU18"/>
    <mergeCell ref="BV20:CE20"/>
    <mergeCell ref="BK7:BU7"/>
    <mergeCell ref="AT8:BJ8"/>
    <mergeCell ref="AK7:AS7"/>
    <mergeCell ref="AK6:AS6"/>
    <mergeCell ref="AT4:BJ5"/>
    <mergeCell ref="AT6:BJ6"/>
    <mergeCell ref="BK8:BU8"/>
    <mergeCell ref="AK8:AS8"/>
    <mergeCell ref="AT35:BJ35"/>
    <mergeCell ref="AE38:AJ38"/>
    <mergeCell ref="AE37:AJ37"/>
    <mergeCell ref="AK37:AS37"/>
    <mergeCell ref="BV42:CE42"/>
    <mergeCell ref="AK38:AS38"/>
    <mergeCell ref="AT38:BJ38"/>
    <mergeCell ref="BV37:CE37"/>
    <mergeCell ref="AK39:AS39"/>
    <mergeCell ref="AT39:BJ39"/>
    <mergeCell ref="BK45:BU45"/>
    <mergeCell ref="AT46:BJ46"/>
    <mergeCell ref="AT44:BJ44"/>
    <mergeCell ref="AK44:AS44"/>
    <mergeCell ref="BV45:CE45"/>
    <mergeCell ref="BK38:BU38"/>
    <mergeCell ref="BK39:BU39"/>
    <mergeCell ref="BV41:CE41"/>
    <mergeCell ref="B48:AD48"/>
    <mergeCell ref="AE48:AJ48"/>
    <mergeCell ref="B46:AD46"/>
    <mergeCell ref="AT48:BJ48"/>
    <mergeCell ref="BK44:BU44"/>
    <mergeCell ref="AK47:AS47"/>
    <mergeCell ref="BK48:BU48"/>
    <mergeCell ref="AK45:AS45"/>
    <mergeCell ref="AT47:BJ47"/>
    <mergeCell ref="B44:AD44"/>
    <mergeCell ref="AE47:AJ47"/>
    <mergeCell ref="B45:AD45"/>
    <mergeCell ref="AK48:AS48"/>
    <mergeCell ref="AE45:AJ45"/>
    <mergeCell ref="AT42:BJ42"/>
    <mergeCell ref="AT45:BJ45"/>
    <mergeCell ref="AK26:AS26"/>
    <mergeCell ref="AE46:AJ46"/>
    <mergeCell ref="B47:AD47"/>
    <mergeCell ref="AK46:AS46"/>
    <mergeCell ref="AE20:AJ20"/>
    <mergeCell ref="AE44:AJ44"/>
    <mergeCell ref="B42:AD42"/>
    <mergeCell ref="AE42:AJ42"/>
    <mergeCell ref="A43:CE43"/>
    <mergeCell ref="AK42:AS42"/>
    <mergeCell ref="AE30:AJ30"/>
    <mergeCell ref="BV44:CE44"/>
    <mergeCell ref="AE19:AJ19"/>
    <mergeCell ref="AK19:AS19"/>
    <mergeCell ref="B18:AD18"/>
    <mergeCell ref="B28:AD28"/>
    <mergeCell ref="AE28:AJ28"/>
    <mergeCell ref="AK28:AS28"/>
    <mergeCell ref="B19:AD19"/>
    <mergeCell ref="B26:AD26"/>
    <mergeCell ref="B35:AD35"/>
    <mergeCell ref="AE15:AJ15"/>
    <mergeCell ref="AK15:AS15"/>
    <mergeCell ref="AE17:AJ17"/>
    <mergeCell ref="B32:AD32"/>
    <mergeCell ref="AE32:AJ32"/>
    <mergeCell ref="B30:AD30"/>
    <mergeCell ref="B31:AD31"/>
    <mergeCell ref="AE31:AJ31"/>
    <mergeCell ref="AK31:AS31"/>
    <mergeCell ref="BV40:CE40"/>
    <mergeCell ref="BK40:BU40"/>
    <mergeCell ref="BV36:CE36"/>
    <mergeCell ref="BK42:BU42"/>
    <mergeCell ref="BK41:BU41"/>
    <mergeCell ref="B33:AD33"/>
    <mergeCell ref="AK40:AS40"/>
    <mergeCell ref="AT37:BJ37"/>
    <mergeCell ref="B34:AD34"/>
    <mergeCell ref="AE40:AJ40"/>
    <mergeCell ref="B41:AD41"/>
    <mergeCell ref="AE41:AJ41"/>
    <mergeCell ref="AK41:AS41"/>
    <mergeCell ref="AT41:BJ41"/>
    <mergeCell ref="B40:AD40"/>
    <mergeCell ref="AT40:BJ40"/>
    <mergeCell ref="BV25:CE25"/>
    <mergeCell ref="BK30:BU30"/>
    <mergeCell ref="BV30:CE30"/>
    <mergeCell ref="B29:AD29"/>
    <mergeCell ref="AE29:AJ29"/>
    <mergeCell ref="AK29:AS29"/>
    <mergeCell ref="AT30:BG30"/>
    <mergeCell ref="BV29:CE29"/>
    <mergeCell ref="BV28:CE28"/>
    <mergeCell ref="BK26:BU26"/>
    <mergeCell ref="BV32:CE32"/>
    <mergeCell ref="BK32:BU32"/>
    <mergeCell ref="BV26:CE26"/>
    <mergeCell ref="B39:AD39"/>
    <mergeCell ref="AE39:AJ39"/>
    <mergeCell ref="BV39:CE39"/>
    <mergeCell ref="BV31:CE31"/>
    <mergeCell ref="BK28:BU28"/>
    <mergeCell ref="BV38:CE38"/>
    <mergeCell ref="BV35:CE35"/>
    <mergeCell ref="BK25:BU25"/>
    <mergeCell ref="B24:AD24"/>
    <mergeCell ref="B21:AD21"/>
    <mergeCell ref="B25:AD25"/>
    <mergeCell ref="AE25:AJ25"/>
    <mergeCell ref="AE26:AJ26"/>
    <mergeCell ref="AK25:AS25"/>
    <mergeCell ref="AT25:BG25"/>
    <mergeCell ref="B23:AD23"/>
    <mergeCell ref="AE23:AJ23"/>
    <mergeCell ref="BV22:CE22"/>
    <mergeCell ref="AT23:BG23"/>
    <mergeCell ref="BK23:BU23"/>
    <mergeCell ref="BV23:CE23"/>
    <mergeCell ref="B27:AD27"/>
    <mergeCell ref="AE27:AJ27"/>
    <mergeCell ref="AK27:AS27"/>
    <mergeCell ref="AT27:BG27"/>
    <mergeCell ref="BK27:BU27"/>
    <mergeCell ref="BV27:CE27"/>
    <mergeCell ref="AE24:AJ24"/>
    <mergeCell ref="AK24:AS24"/>
    <mergeCell ref="AT24:BG24"/>
    <mergeCell ref="BK24:BU24"/>
    <mergeCell ref="BV24:CE24"/>
    <mergeCell ref="B22:AD22"/>
    <mergeCell ref="AE22:AJ22"/>
    <mergeCell ref="AK22:AS22"/>
    <mergeCell ref="AT22:BG22"/>
    <mergeCell ref="BK22:BU22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77"/>
  <sheetViews>
    <sheetView view="pageBreakPreview" zoomScaleSheetLayoutView="100" zoomScalePageLayoutView="0" workbookViewId="0" topLeftCell="A2">
      <selection activeCell="AJ6" sqref="AJ6"/>
    </sheetView>
  </sheetViews>
  <sheetFormatPr defaultColWidth="0.875" defaultRowHeight="12.75"/>
  <cols>
    <col min="1" max="17" width="0.875" style="1" customWidth="1"/>
    <col min="18" max="18" width="2.00390625" style="1" customWidth="1"/>
    <col min="19" max="37" width="0.875" style="1" customWidth="1"/>
    <col min="38" max="53" width="1.4921875" style="1" customWidth="1"/>
    <col min="54" max="72" width="0.875" style="1" customWidth="1"/>
    <col min="73" max="73" width="0.12890625" style="1" customWidth="1"/>
    <col min="74" max="74" width="0.5" style="1" hidden="1" customWidth="1"/>
    <col min="75" max="104" width="0.875" style="1" customWidth="1"/>
    <col min="105" max="105" width="0.6171875" style="1" customWidth="1"/>
    <col min="106" max="107" width="0.875" style="1" hidden="1" customWidth="1"/>
    <col min="108" max="16384" width="0.875" style="1" customWidth="1"/>
  </cols>
  <sheetData>
    <row r="1" spans="86:107" ht="19.5" customHeight="1" hidden="1">
      <c r="CH1" s="254"/>
      <c r="CI1" s="254"/>
      <c r="CJ1" s="254"/>
      <c r="CK1" s="254"/>
      <c r="CL1" s="254"/>
      <c r="CM1" s="254"/>
      <c r="CN1" s="254"/>
      <c r="CO1" s="254"/>
      <c r="CP1" s="254"/>
      <c r="CQ1" s="254"/>
      <c r="CR1" s="254"/>
      <c r="CS1" s="254"/>
      <c r="CT1" s="254"/>
      <c r="CU1" s="254"/>
      <c r="CV1" s="254"/>
      <c r="CW1" s="254"/>
      <c r="CX1" s="254"/>
      <c r="CY1" s="254"/>
      <c r="CZ1" s="254"/>
      <c r="DA1" s="254"/>
      <c r="DB1" s="254"/>
      <c r="DC1" s="254"/>
    </row>
    <row r="2" spans="1:102" ht="13.5" customHeight="1">
      <c r="A2" s="165" t="s">
        <v>27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165"/>
      <c r="BD2" s="165"/>
      <c r="BE2" s="165"/>
      <c r="BF2" s="165"/>
      <c r="BG2" s="165"/>
      <c r="BH2" s="165"/>
      <c r="BI2" s="165"/>
      <c r="BJ2" s="165"/>
      <c r="BK2" s="165"/>
      <c r="BL2" s="165"/>
      <c r="BM2" s="165"/>
      <c r="BN2" s="165"/>
      <c r="BO2" s="165"/>
      <c r="BP2" s="165"/>
      <c r="BQ2" s="165"/>
      <c r="BR2" s="165"/>
      <c r="BS2" s="165"/>
      <c r="BT2" s="165"/>
      <c r="BU2" s="165"/>
      <c r="BV2" s="165"/>
      <c r="BW2" s="165"/>
      <c r="BX2" s="165"/>
      <c r="BY2" s="165"/>
      <c r="BZ2" s="165"/>
      <c r="CA2" s="165"/>
      <c r="CB2" s="165"/>
      <c r="CC2" s="165"/>
      <c r="CD2" s="165"/>
      <c r="CE2" s="165"/>
      <c r="CF2" s="165"/>
      <c r="CG2" s="165"/>
      <c r="CH2" s="165"/>
      <c r="CI2" s="165"/>
      <c r="CJ2" s="165"/>
      <c r="CK2" s="165"/>
      <c r="CL2" s="165"/>
      <c r="CM2" s="165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</row>
    <row r="3" spans="1:107" ht="13.5" customHeight="1" thickBo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K3" s="11"/>
      <c r="CL3" s="11"/>
      <c r="CM3" s="12"/>
      <c r="CN3" s="255" t="s">
        <v>0</v>
      </c>
      <c r="CO3" s="256"/>
      <c r="CP3" s="256"/>
      <c r="CQ3" s="256"/>
      <c r="CR3" s="256"/>
      <c r="CS3" s="256"/>
      <c r="CT3" s="256"/>
      <c r="CU3" s="256"/>
      <c r="CV3" s="256"/>
      <c r="CW3" s="256"/>
      <c r="CX3" s="256"/>
      <c r="CY3" s="256"/>
      <c r="CZ3" s="256"/>
      <c r="DA3" s="256"/>
      <c r="DB3" s="256"/>
      <c r="DC3" s="257"/>
    </row>
    <row r="4" spans="77:107" ht="13.5" customHeight="1">
      <c r="BY4" s="183" t="s">
        <v>102</v>
      </c>
      <c r="BZ4" s="183"/>
      <c r="CA4" s="183"/>
      <c r="CB4" s="183"/>
      <c r="CC4" s="183"/>
      <c r="CD4" s="183"/>
      <c r="CE4" s="183"/>
      <c r="CF4" s="183"/>
      <c r="CG4" s="183"/>
      <c r="CH4" s="183"/>
      <c r="CI4" s="183"/>
      <c r="CJ4" s="183"/>
      <c r="CK4" s="183"/>
      <c r="CL4" s="183"/>
      <c r="CM4" s="184"/>
      <c r="CN4" s="259" t="s">
        <v>103</v>
      </c>
      <c r="CO4" s="260"/>
      <c r="CP4" s="260"/>
      <c r="CQ4" s="260"/>
      <c r="CR4" s="260"/>
      <c r="CS4" s="260"/>
      <c r="CT4" s="260"/>
      <c r="CU4" s="260"/>
      <c r="CV4" s="260"/>
      <c r="CW4" s="260"/>
      <c r="CX4" s="260"/>
      <c r="CY4" s="260"/>
      <c r="CZ4" s="260"/>
      <c r="DA4" s="260"/>
      <c r="DB4" s="260"/>
      <c r="DC4" s="261"/>
    </row>
    <row r="5" spans="34:107" ht="13.5" customHeight="1">
      <c r="AH5" s="2">
        <v>28</v>
      </c>
      <c r="AJ5" s="214" t="s">
        <v>253</v>
      </c>
      <c r="AK5" s="214"/>
      <c r="AL5" s="214"/>
      <c r="AM5" s="214"/>
      <c r="AN5" s="214"/>
      <c r="AO5" s="214"/>
      <c r="AP5" s="214"/>
      <c r="AQ5" s="214"/>
      <c r="AR5" s="214"/>
      <c r="AS5" s="214"/>
      <c r="AT5" s="214"/>
      <c r="AU5" s="214"/>
      <c r="AV5" s="214"/>
      <c r="AW5" s="214"/>
      <c r="AX5" s="214"/>
      <c r="AY5" s="214"/>
      <c r="AZ5" s="214"/>
      <c r="BA5" s="183">
        <v>202</v>
      </c>
      <c r="BB5" s="183"/>
      <c r="BC5" s="183"/>
      <c r="BD5" s="183"/>
      <c r="BE5" s="183"/>
      <c r="BF5" s="258">
        <v>3</v>
      </c>
      <c r="BG5" s="258"/>
      <c r="BI5" s="1" t="s">
        <v>2</v>
      </c>
      <c r="CI5" s="183" t="s">
        <v>1</v>
      </c>
      <c r="CJ5" s="183"/>
      <c r="CK5" s="183"/>
      <c r="CL5" s="183"/>
      <c r="CM5" s="184"/>
      <c r="CN5" s="178" t="s">
        <v>248</v>
      </c>
      <c r="CO5" s="159"/>
      <c r="CP5" s="159"/>
      <c r="CQ5" s="159"/>
      <c r="CR5" s="159"/>
      <c r="CS5" s="159"/>
      <c r="CT5" s="159"/>
      <c r="CU5" s="159"/>
      <c r="CV5" s="159"/>
      <c r="CW5" s="159"/>
      <c r="CX5" s="159"/>
      <c r="CY5" s="159"/>
      <c r="CZ5" s="159"/>
      <c r="DA5" s="159"/>
      <c r="DB5" s="159"/>
      <c r="DC5" s="212"/>
    </row>
    <row r="6" spans="1:107" ht="13.5" customHeight="1">
      <c r="A6" s="1" t="s">
        <v>64</v>
      </c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183" t="s">
        <v>9</v>
      </c>
      <c r="CB6" s="183"/>
      <c r="CC6" s="183"/>
      <c r="CD6" s="183"/>
      <c r="CE6" s="183"/>
      <c r="CF6" s="183"/>
      <c r="CG6" s="183"/>
      <c r="CH6" s="183"/>
      <c r="CI6" s="183"/>
      <c r="CJ6" s="183"/>
      <c r="CK6" s="183"/>
      <c r="CL6" s="183"/>
      <c r="CM6" s="185"/>
      <c r="CN6" s="102" t="s">
        <v>66</v>
      </c>
      <c r="CO6" s="211"/>
      <c r="CP6" s="211"/>
      <c r="CQ6" s="211"/>
      <c r="CR6" s="211"/>
      <c r="CS6" s="211"/>
      <c r="CT6" s="211"/>
      <c r="CU6" s="211"/>
      <c r="CV6" s="211"/>
      <c r="CW6" s="211"/>
      <c r="CX6" s="211"/>
      <c r="CY6" s="211"/>
      <c r="CZ6" s="211"/>
      <c r="DA6" s="211"/>
      <c r="DB6" s="211"/>
      <c r="DC6" s="211"/>
    </row>
    <row r="7" spans="1:107" ht="13.5" customHeight="1">
      <c r="A7" s="1" t="s">
        <v>65</v>
      </c>
      <c r="S7" s="214" t="s">
        <v>31</v>
      </c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214"/>
      <c r="AH7" s="214"/>
      <c r="AI7" s="214"/>
      <c r="AJ7" s="214"/>
      <c r="AK7" s="214"/>
      <c r="AL7" s="214"/>
      <c r="AM7" s="214"/>
      <c r="AN7" s="214"/>
      <c r="AO7" s="214"/>
      <c r="AP7" s="214"/>
      <c r="AQ7" s="214"/>
      <c r="AR7" s="214"/>
      <c r="AS7" s="214"/>
      <c r="AT7" s="214"/>
      <c r="AU7" s="214"/>
      <c r="AV7" s="214"/>
      <c r="AW7" s="214"/>
      <c r="AX7" s="214"/>
      <c r="AY7" s="214"/>
      <c r="AZ7" s="214"/>
      <c r="BA7" s="214"/>
      <c r="BB7" s="214"/>
      <c r="BC7" s="214"/>
      <c r="BD7" s="214"/>
      <c r="BE7" s="214"/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CA7" s="183" t="s">
        <v>93</v>
      </c>
      <c r="CB7" s="183"/>
      <c r="CC7" s="183"/>
      <c r="CD7" s="183"/>
      <c r="CE7" s="183"/>
      <c r="CF7" s="183"/>
      <c r="CG7" s="183"/>
      <c r="CH7" s="183"/>
      <c r="CI7" s="183"/>
      <c r="CJ7" s="183"/>
      <c r="CK7" s="183"/>
      <c r="CL7" s="183"/>
      <c r="CM7" s="185"/>
      <c r="CN7" s="102" t="s">
        <v>94</v>
      </c>
      <c r="CO7" s="211"/>
      <c r="CP7" s="211"/>
      <c r="CQ7" s="211"/>
      <c r="CR7" s="211"/>
      <c r="CS7" s="211"/>
      <c r="CT7" s="211"/>
      <c r="CU7" s="211"/>
      <c r="CV7" s="211"/>
      <c r="CW7" s="211"/>
      <c r="CX7" s="211"/>
      <c r="CY7" s="211"/>
      <c r="CZ7" s="211"/>
      <c r="DA7" s="211"/>
      <c r="DB7" s="211"/>
      <c r="DC7" s="211"/>
    </row>
    <row r="8" spans="1:107" ht="13.5" customHeight="1">
      <c r="A8" s="51" t="s">
        <v>95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182" t="s">
        <v>234</v>
      </c>
      <c r="AL8" s="182"/>
      <c r="AM8" s="182"/>
      <c r="AN8" s="182"/>
      <c r="AO8" s="182"/>
      <c r="AP8" s="182"/>
      <c r="AQ8" s="182"/>
      <c r="AR8" s="182"/>
      <c r="AS8" s="182"/>
      <c r="AT8" s="182"/>
      <c r="AU8" s="182"/>
      <c r="AV8" s="182"/>
      <c r="AW8" s="182"/>
      <c r="AX8" s="182"/>
      <c r="AY8" s="182"/>
      <c r="AZ8" s="182"/>
      <c r="BA8" s="182"/>
      <c r="BB8" s="182"/>
      <c r="BC8" s="182"/>
      <c r="BD8" s="182"/>
      <c r="BE8" s="182"/>
      <c r="BF8" s="182"/>
      <c r="BG8" s="182"/>
      <c r="BH8" s="182"/>
      <c r="BI8" s="182"/>
      <c r="BJ8" s="182"/>
      <c r="BK8" s="182"/>
      <c r="BL8" s="182"/>
      <c r="BM8" s="182"/>
      <c r="BN8" s="182"/>
      <c r="BO8" s="182"/>
      <c r="BP8" s="182"/>
      <c r="BQ8" s="182"/>
      <c r="BR8" s="182"/>
      <c r="BS8" s="182"/>
      <c r="BT8" s="182"/>
      <c r="BU8" s="182"/>
      <c r="BV8" s="182"/>
      <c r="BW8" s="182"/>
      <c r="BX8" s="182"/>
      <c r="BY8" s="182"/>
      <c r="BZ8" s="182"/>
      <c r="CA8" s="182"/>
      <c r="CB8" s="182"/>
      <c r="CC8" s="182"/>
      <c r="CD8" s="183" t="s">
        <v>141</v>
      </c>
      <c r="CE8" s="183"/>
      <c r="CF8" s="183"/>
      <c r="CG8" s="183"/>
      <c r="CH8" s="183"/>
      <c r="CI8" s="183"/>
      <c r="CJ8" s="183"/>
      <c r="CK8" s="183"/>
      <c r="CL8" s="183"/>
      <c r="CM8" s="184"/>
      <c r="CN8" s="178" t="s">
        <v>142</v>
      </c>
      <c r="CO8" s="159"/>
      <c r="CP8" s="159"/>
      <c r="CQ8" s="159"/>
      <c r="CR8" s="159"/>
      <c r="CS8" s="159"/>
      <c r="CT8" s="159"/>
      <c r="CU8" s="159"/>
      <c r="CV8" s="159"/>
      <c r="CW8" s="159"/>
      <c r="CX8" s="159"/>
      <c r="CY8" s="159"/>
      <c r="CZ8" s="159"/>
      <c r="DA8" s="159"/>
      <c r="DB8" s="159"/>
      <c r="DC8" s="212"/>
    </row>
    <row r="9" spans="1:107" ht="13.5" customHeight="1">
      <c r="A9" s="1" t="s">
        <v>143</v>
      </c>
      <c r="CN9" s="178"/>
      <c r="CO9" s="159"/>
      <c r="CP9" s="159"/>
      <c r="CQ9" s="159"/>
      <c r="CR9" s="159"/>
      <c r="CS9" s="159"/>
      <c r="CT9" s="159"/>
      <c r="CU9" s="159"/>
      <c r="CV9" s="159"/>
      <c r="CW9" s="159"/>
      <c r="CX9" s="159"/>
      <c r="CY9" s="159"/>
      <c r="CZ9" s="159"/>
      <c r="DA9" s="159"/>
      <c r="DB9" s="159"/>
      <c r="DC9" s="212"/>
    </row>
    <row r="10" spans="1:107" ht="13.5" customHeight="1" thickBot="1">
      <c r="A10" s="1" t="s">
        <v>3</v>
      </c>
      <c r="CL10" s="2"/>
      <c r="CN10" s="262">
        <v>383</v>
      </c>
      <c r="CO10" s="263"/>
      <c r="CP10" s="263"/>
      <c r="CQ10" s="263"/>
      <c r="CR10" s="263"/>
      <c r="CS10" s="263"/>
      <c r="CT10" s="263"/>
      <c r="CU10" s="263"/>
      <c r="CV10" s="263"/>
      <c r="CW10" s="263"/>
      <c r="CX10" s="263"/>
      <c r="CY10" s="263"/>
      <c r="CZ10" s="263"/>
      <c r="DA10" s="263"/>
      <c r="DB10" s="263"/>
      <c r="DC10" s="264"/>
    </row>
    <row r="12" spans="1:107" ht="12.75">
      <c r="A12" s="165" t="s">
        <v>15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65"/>
      <c r="AX12" s="165"/>
      <c r="AY12" s="165"/>
      <c r="AZ12" s="165"/>
      <c r="BA12" s="165"/>
      <c r="BB12" s="165"/>
      <c r="BC12" s="165"/>
      <c r="BD12" s="165"/>
      <c r="BE12" s="165"/>
      <c r="BF12" s="165"/>
      <c r="BG12" s="165"/>
      <c r="BH12" s="165"/>
      <c r="BI12" s="165"/>
      <c r="BJ12" s="165"/>
      <c r="BK12" s="165"/>
      <c r="BL12" s="165"/>
      <c r="BM12" s="165"/>
      <c r="BN12" s="165"/>
      <c r="BO12" s="165"/>
      <c r="BP12" s="165"/>
      <c r="BQ12" s="165"/>
      <c r="BR12" s="165"/>
      <c r="BS12" s="165"/>
      <c r="BT12" s="165"/>
      <c r="BU12" s="165"/>
      <c r="BV12" s="165"/>
      <c r="BW12" s="165"/>
      <c r="BX12" s="165"/>
      <c r="BY12" s="165"/>
      <c r="BZ12" s="165"/>
      <c r="CA12" s="165"/>
      <c r="CB12" s="165"/>
      <c r="CC12" s="165"/>
      <c r="CD12" s="165"/>
      <c r="CE12" s="165"/>
      <c r="CF12" s="165"/>
      <c r="CG12" s="165"/>
      <c r="CH12" s="165"/>
      <c r="CI12" s="165"/>
      <c r="CJ12" s="165"/>
      <c r="CK12" s="165"/>
      <c r="CL12" s="165"/>
      <c r="CM12" s="165"/>
      <c r="CN12" s="165"/>
      <c r="CO12" s="165"/>
      <c r="CP12" s="165"/>
      <c r="CQ12" s="165"/>
      <c r="CR12" s="165"/>
      <c r="CS12" s="165"/>
      <c r="CT12" s="165"/>
      <c r="CU12" s="165"/>
      <c r="CV12" s="165"/>
      <c r="CW12" s="165"/>
      <c r="CX12" s="165"/>
      <c r="CY12" s="165"/>
      <c r="CZ12" s="165"/>
      <c r="DA12" s="165"/>
      <c r="DB12" s="165"/>
      <c r="DC12" s="165"/>
    </row>
    <row r="13" ht="9" customHeight="1"/>
    <row r="14" spans="1:107" ht="39.75" customHeight="1">
      <c r="A14" s="221" t="s">
        <v>4</v>
      </c>
      <c r="B14" s="221"/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2"/>
      <c r="AF14" s="215" t="s">
        <v>14</v>
      </c>
      <c r="AG14" s="216"/>
      <c r="AH14" s="216"/>
      <c r="AI14" s="216"/>
      <c r="AJ14" s="216"/>
      <c r="AK14" s="217"/>
      <c r="AL14" s="215" t="s">
        <v>68</v>
      </c>
      <c r="AM14" s="216"/>
      <c r="AN14" s="216"/>
      <c r="AO14" s="216"/>
      <c r="AP14" s="216"/>
      <c r="AQ14" s="216"/>
      <c r="AR14" s="216"/>
      <c r="AS14" s="216"/>
      <c r="AT14" s="216"/>
      <c r="AU14" s="216"/>
      <c r="AV14" s="216"/>
      <c r="AW14" s="216"/>
      <c r="AX14" s="216"/>
      <c r="AY14" s="216"/>
      <c r="AZ14" s="216"/>
      <c r="BA14" s="217"/>
      <c r="BB14" s="215" t="s">
        <v>47</v>
      </c>
      <c r="BC14" s="216"/>
      <c r="BD14" s="216"/>
      <c r="BE14" s="216"/>
      <c r="BF14" s="216"/>
      <c r="BG14" s="216"/>
      <c r="BH14" s="216"/>
      <c r="BI14" s="216"/>
      <c r="BJ14" s="216"/>
      <c r="BK14" s="216"/>
      <c r="BL14" s="216"/>
      <c r="BM14" s="216"/>
      <c r="BN14" s="216"/>
      <c r="BO14" s="216"/>
      <c r="BP14" s="216"/>
      <c r="BQ14" s="216"/>
      <c r="BR14" s="216"/>
      <c r="BS14" s="216"/>
      <c r="BT14" s="216"/>
      <c r="BU14" s="216"/>
      <c r="BV14" s="216"/>
      <c r="BW14" s="217"/>
      <c r="BX14" s="215" t="s">
        <v>10</v>
      </c>
      <c r="BY14" s="216"/>
      <c r="BZ14" s="216"/>
      <c r="CA14" s="216"/>
      <c r="CB14" s="216"/>
      <c r="CC14" s="216"/>
      <c r="CD14" s="216"/>
      <c r="CE14" s="216"/>
      <c r="CF14" s="216"/>
      <c r="CG14" s="216"/>
      <c r="CH14" s="216"/>
      <c r="CI14" s="216"/>
      <c r="CJ14" s="216"/>
      <c r="CK14" s="216"/>
      <c r="CL14" s="216"/>
      <c r="CM14" s="217"/>
      <c r="CN14" s="215" t="s">
        <v>11</v>
      </c>
      <c r="CO14" s="216"/>
      <c r="CP14" s="216"/>
      <c r="CQ14" s="216"/>
      <c r="CR14" s="216"/>
      <c r="CS14" s="216"/>
      <c r="CT14" s="216"/>
      <c r="CU14" s="216"/>
      <c r="CV14" s="216"/>
      <c r="CW14" s="216"/>
      <c r="CX14" s="216"/>
      <c r="CY14" s="216"/>
      <c r="CZ14" s="216"/>
      <c r="DA14" s="216"/>
      <c r="DB14" s="216"/>
      <c r="DC14" s="216"/>
    </row>
    <row r="15" spans="1:107" ht="10.5" thickBot="1">
      <c r="A15" s="265">
        <v>1</v>
      </c>
      <c r="B15" s="265"/>
      <c r="C15" s="265"/>
      <c r="D15" s="265"/>
      <c r="E15" s="265"/>
      <c r="F15" s="265"/>
      <c r="G15" s="265"/>
      <c r="H15" s="265"/>
      <c r="I15" s="265"/>
      <c r="J15" s="265"/>
      <c r="K15" s="265"/>
      <c r="L15" s="265"/>
      <c r="M15" s="265"/>
      <c r="N15" s="265"/>
      <c r="O15" s="265"/>
      <c r="P15" s="265"/>
      <c r="Q15" s="265"/>
      <c r="R15" s="265"/>
      <c r="S15" s="265"/>
      <c r="T15" s="265"/>
      <c r="U15" s="265"/>
      <c r="V15" s="265"/>
      <c r="W15" s="265"/>
      <c r="X15" s="265"/>
      <c r="Y15" s="265"/>
      <c r="Z15" s="265"/>
      <c r="AA15" s="265"/>
      <c r="AB15" s="265"/>
      <c r="AC15" s="265"/>
      <c r="AD15" s="265"/>
      <c r="AE15" s="157"/>
      <c r="AF15" s="218">
        <v>2</v>
      </c>
      <c r="AG15" s="219"/>
      <c r="AH15" s="219"/>
      <c r="AI15" s="219"/>
      <c r="AJ15" s="219"/>
      <c r="AK15" s="220"/>
      <c r="AL15" s="218">
        <v>3</v>
      </c>
      <c r="AM15" s="219"/>
      <c r="AN15" s="219"/>
      <c r="AO15" s="219"/>
      <c r="AP15" s="219"/>
      <c r="AQ15" s="219"/>
      <c r="AR15" s="219"/>
      <c r="AS15" s="219"/>
      <c r="AT15" s="219"/>
      <c r="AU15" s="219"/>
      <c r="AV15" s="219"/>
      <c r="AW15" s="219"/>
      <c r="AX15" s="219"/>
      <c r="AY15" s="219"/>
      <c r="AZ15" s="219"/>
      <c r="BA15" s="220"/>
      <c r="BB15" s="218">
        <v>4</v>
      </c>
      <c r="BC15" s="219"/>
      <c r="BD15" s="219"/>
      <c r="BE15" s="219"/>
      <c r="BF15" s="219"/>
      <c r="BG15" s="219"/>
      <c r="BH15" s="219"/>
      <c r="BI15" s="219"/>
      <c r="BJ15" s="219"/>
      <c r="BK15" s="219"/>
      <c r="BL15" s="219"/>
      <c r="BM15" s="219"/>
      <c r="BN15" s="219"/>
      <c r="BO15" s="219"/>
      <c r="BP15" s="219"/>
      <c r="BQ15" s="219"/>
      <c r="BR15" s="219"/>
      <c r="BS15" s="219"/>
      <c r="BT15" s="219"/>
      <c r="BU15" s="219"/>
      <c r="BV15" s="219"/>
      <c r="BW15" s="220"/>
      <c r="BX15" s="218">
        <v>5</v>
      </c>
      <c r="BY15" s="219"/>
      <c r="BZ15" s="219"/>
      <c r="CA15" s="219"/>
      <c r="CB15" s="219"/>
      <c r="CC15" s="219"/>
      <c r="CD15" s="219"/>
      <c r="CE15" s="219"/>
      <c r="CF15" s="219"/>
      <c r="CG15" s="219"/>
      <c r="CH15" s="219"/>
      <c r="CI15" s="219"/>
      <c r="CJ15" s="219"/>
      <c r="CK15" s="219"/>
      <c r="CL15" s="219"/>
      <c r="CM15" s="220"/>
      <c r="CN15" s="218">
        <v>6</v>
      </c>
      <c r="CO15" s="219"/>
      <c r="CP15" s="219"/>
      <c r="CQ15" s="219"/>
      <c r="CR15" s="219"/>
      <c r="CS15" s="219"/>
      <c r="CT15" s="219"/>
      <c r="CU15" s="219"/>
      <c r="CV15" s="219"/>
      <c r="CW15" s="219"/>
      <c r="CX15" s="219"/>
      <c r="CY15" s="219"/>
      <c r="CZ15" s="219"/>
      <c r="DA15" s="219"/>
      <c r="DB15" s="219"/>
      <c r="DC15" s="219"/>
    </row>
    <row r="16" spans="1:107" s="23" customFormat="1" ht="15" customHeight="1">
      <c r="A16" s="40"/>
      <c r="B16" s="237" t="s">
        <v>12</v>
      </c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8"/>
      <c r="AF16" s="232" t="s">
        <v>26</v>
      </c>
      <c r="AG16" s="233"/>
      <c r="AH16" s="233"/>
      <c r="AI16" s="233"/>
      <c r="AJ16" s="233"/>
      <c r="AK16" s="233"/>
      <c r="AL16" s="234" t="s">
        <v>51</v>
      </c>
      <c r="AM16" s="235"/>
      <c r="AN16" s="235"/>
      <c r="AO16" s="235"/>
      <c r="AP16" s="235"/>
      <c r="AQ16" s="235"/>
      <c r="AR16" s="235"/>
      <c r="AS16" s="235"/>
      <c r="AT16" s="235"/>
      <c r="AU16" s="235"/>
      <c r="AV16" s="235"/>
      <c r="AW16" s="235"/>
      <c r="AX16" s="235"/>
      <c r="AY16" s="235"/>
      <c r="AZ16" s="235"/>
      <c r="BA16" s="236"/>
      <c r="BB16" s="242">
        <f>SUM(BB18+BB58)</f>
        <v>18109500</v>
      </c>
      <c r="BC16" s="242"/>
      <c r="BD16" s="242"/>
      <c r="BE16" s="242"/>
      <c r="BF16" s="242"/>
      <c r="BG16" s="242"/>
      <c r="BH16" s="242"/>
      <c r="BI16" s="242"/>
      <c r="BJ16" s="242"/>
      <c r="BK16" s="242"/>
      <c r="BL16" s="242"/>
      <c r="BM16" s="242"/>
      <c r="BN16" s="242"/>
      <c r="BO16" s="242"/>
      <c r="BP16" s="242"/>
      <c r="BQ16" s="242"/>
      <c r="BR16" s="242"/>
      <c r="BS16" s="242"/>
      <c r="BT16" s="242"/>
      <c r="BU16" s="242"/>
      <c r="BV16" s="242"/>
      <c r="BW16" s="242"/>
      <c r="BX16" s="242">
        <f>BX18+BX58</f>
        <v>988341.1799999999</v>
      </c>
      <c r="BY16" s="242"/>
      <c r="BZ16" s="242"/>
      <c r="CA16" s="242"/>
      <c r="CB16" s="242"/>
      <c r="CC16" s="242"/>
      <c r="CD16" s="242"/>
      <c r="CE16" s="242"/>
      <c r="CF16" s="242"/>
      <c r="CG16" s="242"/>
      <c r="CH16" s="242"/>
      <c r="CI16" s="242"/>
      <c r="CJ16" s="242"/>
      <c r="CK16" s="242"/>
      <c r="CL16" s="242"/>
      <c r="CM16" s="242"/>
      <c r="CN16" s="242">
        <f>BB16-BX16</f>
        <v>17121158.82</v>
      </c>
      <c r="CO16" s="242"/>
      <c r="CP16" s="242"/>
      <c r="CQ16" s="242"/>
      <c r="CR16" s="242"/>
      <c r="CS16" s="242"/>
      <c r="CT16" s="242"/>
      <c r="CU16" s="242"/>
      <c r="CV16" s="242"/>
      <c r="CW16" s="242"/>
      <c r="CX16" s="242"/>
      <c r="CY16" s="242"/>
      <c r="CZ16" s="242"/>
      <c r="DA16" s="242"/>
      <c r="DB16" s="242"/>
      <c r="DC16" s="242"/>
    </row>
    <row r="17" spans="1:107" ht="14.25" customHeight="1">
      <c r="A17" s="41"/>
      <c r="B17" s="230" t="s">
        <v>13</v>
      </c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1"/>
      <c r="AF17" s="178" t="s">
        <v>77</v>
      </c>
      <c r="AG17" s="159"/>
      <c r="AH17" s="159"/>
      <c r="AI17" s="159"/>
      <c r="AJ17" s="159"/>
      <c r="AK17" s="160"/>
      <c r="AL17" s="74" t="s">
        <v>77</v>
      </c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60"/>
      <c r="BB17" s="239" t="s">
        <v>77</v>
      </c>
      <c r="BC17" s="240"/>
      <c r="BD17" s="240"/>
      <c r="BE17" s="240"/>
      <c r="BF17" s="240"/>
      <c r="BG17" s="240"/>
      <c r="BH17" s="240"/>
      <c r="BI17" s="240"/>
      <c r="BJ17" s="240"/>
      <c r="BK17" s="240"/>
      <c r="BL17" s="240"/>
      <c r="BM17" s="240"/>
      <c r="BN17" s="240"/>
      <c r="BO17" s="240"/>
      <c r="BP17" s="240"/>
      <c r="BQ17" s="240"/>
      <c r="BR17" s="240"/>
      <c r="BS17" s="240"/>
      <c r="BT17" s="240"/>
      <c r="BU17" s="240"/>
      <c r="BV17" s="240"/>
      <c r="BW17" s="241"/>
      <c r="BX17" s="77" t="s">
        <v>77</v>
      </c>
      <c r="BY17" s="155"/>
      <c r="BZ17" s="155"/>
      <c r="CA17" s="155"/>
      <c r="CB17" s="155"/>
      <c r="CC17" s="155"/>
      <c r="CD17" s="155"/>
      <c r="CE17" s="155"/>
      <c r="CF17" s="155"/>
      <c r="CG17" s="155"/>
      <c r="CH17" s="155"/>
      <c r="CI17" s="155"/>
      <c r="CJ17" s="155"/>
      <c r="CK17" s="155"/>
      <c r="CL17" s="155"/>
      <c r="CM17" s="156"/>
      <c r="CN17" s="77" t="s">
        <v>77</v>
      </c>
      <c r="CO17" s="155"/>
      <c r="CP17" s="155"/>
      <c r="CQ17" s="155"/>
      <c r="CR17" s="155"/>
      <c r="CS17" s="155"/>
      <c r="CT17" s="155"/>
      <c r="CU17" s="155"/>
      <c r="CV17" s="155"/>
      <c r="CW17" s="155"/>
      <c r="CX17" s="155"/>
      <c r="CY17" s="155"/>
      <c r="CZ17" s="155"/>
      <c r="DA17" s="155"/>
      <c r="DB17" s="155"/>
      <c r="DC17" s="156"/>
    </row>
    <row r="18" spans="1:107" s="17" customFormat="1" ht="27" customHeight="1">
      <c r="A18" s="41"/>
      <c r="B18" s="198" t="s">
        <v>78</v>
      </c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C18" s="198"/>
      <c r="AD18" s="198"/>
      <c r="AE18" s="199"/>
      <c r="AF18" s="200" t="s">
        <v>100</v>
      </c>
      <c r="AG18" s="201"/>
      <c r="AH18" s="201"/>
      <c r="AI18" s="201"/>
      <c r="AJ18" s="201"/>
      <c r="AK18" s="202"/>
      <c r="AL18" s="225" t="s">
        <v>40</v>
      </c>
      <c r="AM18" s="226"/>
      <c r="AN18" s="226"/>
      <c r="AO18" s="226"/>
      <c r="AP18" s="226"/>
      <c r="AQ18" s="226"/>
      <c r="AR18" s="226"/>
      <c r="AS18" s="226"/>
      <c r="AT18" s="226"/>
      <c r="AU18" s="226"/>
      <c r="AV18" s="226"/>
      <c r="AW18" s="226"/>
      <c r="AX18" s="226"/>
      <c r="AY18" s="226"/>
      <c r="AZ18" s="226"/>
      <c r="BA18" s="227"/>
      <c r="BB18" s="243">
        <f>BB19+BB26+BB31+BB43+BB47+BB53+BB51</f>
        <v>9009700</v>
      </c>
      <c r="BC18" s="244"/>
      <c r="BD18" s="244"/>
      <c r="BE18" s="244"/>
      <c r="BF18" s="244"/>
      <c r="BG18" s="244"/>
      <c r="BH18" s="244"/>
      <c r="BI18" s="244"/>
      <c r="BJ18" s="244"/>
      <c r="BK18" s="244"/>
      <c r="BL18" s="244"/>
      <c r="BM18" s="244"/>
      <c r="BN18" s="244"/>
      <c r="BO18" s="244"/>
      <c r="BP18" s="244"/>
      <c r="BQ18" s="244"/>
      <c r="BR18" s="244"/>
      <c r="BS18" s="244"/>
      <c r="BT18" s="244"/>
      <c r="BU18" s="244"/>
      <c r="BV18" s="244"/>
      <c r="BW18" s="245"/>
      <c r="BX18" s="243">
        <f>BX19+BX31+BX43+BX47+BX53</f>
        <v>-36270.79999999999</v>
      </c>
      <c r="BY18" s="244"/>
      <c r="BZ18" s="244"/>
      <c r="CA18" s="244"/>
      <c r="CB18" s="244"/>
      <c r="CC18" s="244"/>
      <c r="CD18" s="244"/>
      <c r="CE18" s="244"/>
      <c r="CF18" s="244"/>
      <c r="CG18" s="244"/>
      <c r="CH18" s="244"/>
      <c r="CI18" s="244"/>
      <c r="CJ18" s="244"/>
      <c r="CK18" s="244"/>
      <c r="CL18" s="244"/>
      <c r="CM18" s="245"/>
      <c r="CN18" s="213">
        <f>BB18-BX18</f>
        <v>9045970.8</v>
      </c>
      <c r="CO18" s="213"/>
      <c r="CP18" s="213"/>
      <c r="CQ18" s="213"/>
      <c r="CR18" s="213"/>
      <c r="CS18" s="213"/>
      <c r="CT18" s="213"/>
      <c r="CU18" s="213"/>
      <c r="CV18" s="213"/>
      <c r="CW18" s="213"/>
      <c r="CX18" s="213"/>
      <c r="CY18" s="213"/>
      <c r="CZ18" s="213"/>
      <c r="DA18" s="213"/>
      <c r="DB18" s="213"/>
      <c r="DC18" s="213"/>
    </row>
    <row r="19" spans="1:107" s="18" customFormat="1" ht="14.25" customHeight="1">
      <c r="A19" s="41"/>
      <c r="B19" s="188" t="s">
        <v>85</v>
      </c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9"/>
      <c r="AF19" s="190" t="s">
        <v>26</v>
      </c>
      <c r="AG19" s="191"/>
      <c r="AH19" s="191"/>
      <c r="AI19" s="191"/>
      <c r="AJ19" s="191"/>
      <c r="AK19" s="192"/>
      <c r="AL19" s="207" t="s">
        <v>34</v>
      </c>
      <c r="AM19" s="208"/>
      <c r="AN19" s="208"/>
      <c r="AO19" s="208"/>
      <c r="AP19" s="208"/>
      <c r="AQ19" s="208"/>
      <c r="AR19" s="208"/>
      <c r="AS19" s="208"/>
      <c r="AT19" s="208"/>
      <c r="AU19" s="208"/>
      <c r="AV19" s="208"/>
      <c r="AW19" s="208"/>
      <c r="AX19" s="208"/>
      <c r="AY19" s="208"/>
      <c r="AZ19" s="208"/>
      <c r="BA19" s="209"/>
      <c r="BB19" s="195">
        <f>BB20</f>
        <v>953400</v>
      </c>
      <c r="BC19" s="196"/>
      <c r="BD19" s="196"/>
      <c r="BE19" s="196"/>
      <c r="BF19" s="196"/>
      <c r="BG19" s="196"/>
      <c r="BH19" s="196"/>
      <c r="BI19" s="196"/>
      <c r="BJ19" s="196"/>
      <c r="BK19" s="196"/>
      <c r="BL19" s="196"/>
      <c r="BM19" s="196"/>
      <c r="BN19" s="196"/>
      <c r="BO19" s="196"/>
      <c r="BP19" s="196"/>
      <c r="BQ19" s="196"/>
      <c r="BR19" s="196"/>
      <c r="BS19" s="196"/>
      <c r="BT19" s="196"/>
      <c r="BU19" s="196"/>
      <c r="BV19" s="196"/>
      <c r="BW19" s="197"/>
      <c r="BX19" s="195">
        <f>SUM(BX20)</f>
        <v>33265.01</v>
      </c>
      <c r="BY19" s="196"/>
      <c r="BZ19" s="196"/>
      <c r="CA19" s="196"/>
      <c r="CB19" s="196"/>
      <c r="CC19" s="196"/>
      <c r="CD19" s="196"/>
      <c r="CE19" s="196"/>
      <c r="CF19" s="196"/>
      <c r="CG19" s="196"/>
      <c r="CH19" s="196"/>
      <c r="CI19" s="196"/>
      <c r="CJ19" s="196"/>
      <c r="CK19" s="196"/>
      <c r="CL19" s="196"/>
      <c r="CM19" s="197"/>
      <c r="CN19" s="246">
        <f>BB19-BX19</f>
        <v>920134.99</v>
      </c>
      <c r="CO19" s="247"/>
      <c r="CP19" s="247"/>
      <c r="CQ19" s="247"/>
      <c r="CR19" s="247"/>
      <c r="CS19" s="247"/>
      <c r="CT19" s="247"/>
      <c r="CU19" s="247"/>
      <c r="CV19" s="247"/>
      <c r="CW19" s="247"/>
      <c r="CX19" s="247"/>
      <c r="CY19" s="247"/>
      <c r="CZ19" s="247"/>
      <c r="DA19" s="247"/>
      <c r="DB19" s="247"/>
      <c r="DC19" s="248"/>
    </row>
    <row r="20" spans="1:107" s="19" customFormat="1" ht="12" customHeight="1">
      <c r="A20" s="41"/>
      <c r="B20" s="198" t="s">
        <v>72</v>
      </c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9"/>
      <c r="AF20" s="200" t="s">
        <v>26</v>
      </c>
      <c r="AG20" s="201"/>
      <c r="AH20" s="201"/>
      <c r="AI20" s="201"/>
      <c r="AJ20" s="201"/>
      <c r="AK20" s="202"/>
      <c r="AL20" s="225" t="s">
        <v>86</v>
      </c>
      <c r="AM20" s="226"/>
      <c r="AN20" s="226"/>
      <c r="AO20" s="226"/>
      <c r="AP20" s="226"/>
      <c r="AQ20" s="226"/>
      <c r="AR20" s="226"/>
      <c r="AS20" s="226"/>
      <c r="AT20" s="226"/>
      <c r="AU20" s="226"/>
      <c r="AV20" s="226"/>
      <c r="AW20" s="226"/>
      <c r="AX20" s="226"/>
      <c r="AY20" s="226"/>
      <c r="AZ20" s="226"/>
      <c r="BA20" s="227"/>
      <c r="BB20" s="206">
        <f>BB21</f>
        <v>953400</v>
      </c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206"/>
      <c r="BP20" s="206"/>
      <c r="BQ20" s="206"/>
      <c r="BR20" s="206"/>
      <c r="BS20" s="206"/>
      <c r="BT20" s="206"/>
      <c r="BU20" s="206"/>
      <c r="BV20" s="206"/>
      <c r="BW20" s="206"/>
      <c r="BX20" s="206">
        <f>BX21+BX23</f>
        <v>33265.01</v>
      </c>
      <c r="BY20" s="206"/>
      <c r="BZ20" s="206"/>
      <c r="CA20" s="206"/>
      <c r="CB20" s="206"/>
      <c r="CC20" s="206"/>
      <c r="CD20" s="206"/>
      <c r="CE20" s="206"/>
      <c r="CF20" s="206"/>
      <c r="CG20" s="206"/>
      <c r="CH20" s="206"/>
      <c r="CI20" s="206"/>
      <c r="CJ20" s="206"/>
      <c r="CK20" s="206"/>
      <c r="CL20" s="206"/>
      <c r="CM20" s="206"/>
      <c r="CN20" s="213">
        <f>BB20-BX20</f>
        <v>920134.99</v>
      </c>
      <c r="CO20" s="213"/>
      <c r="CP20" s="213"/>
      <c r="CQ20" s="213"/>
      <c r="CR20" s="213"/>
      <c r="CS20" s="213"/>
      <c r="CT20" s="213"/>
      <c r="CU20" s="213"/>
      <c r="CV20" s="213"/>
      <c r="CW20" s="213"/>
      <c r="CX20" s="213"/>
      <c r="CY20" s="213"/>
      <c r="CZ20" s="213"/>
      <c r="DA20" s="213"/>
      <c r="DB20" s="213"/>
      <c r="DC20" s="213"/>
    </row>
    <row r="21" spans="1:107" s="19" customFormat="1" ht="101.25" customHeight="1">
      <c r="A21" s="41"/>
      <c r="B21" s="198" t="s">
        <v>120</v>
      </c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9"/>
      <c r="AF21" s="200" t="s">
        <v>26</v>
      </c>
      <c r="AG21" s="201"/>
      <c r="AH21" s="201"/>
      <c r="AI21" s="201"/>
      <c r="AJ21" s="201"/>
      <c r="AK21" s="202"/>
      <c r="AL21" s="47" t="s">
        <v>105</v>
      </c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9"/>
      <c r="BB21" s="206">
        <v>953400</v>
      </c>
      <c r="BC21" s="206"/>
      <c r="BD21" s="206"/>
      <c r="BE21" s="206"/>
      <c r="BF21" s="206"/>
      <c r="BG21" s="206"/>
      <c r="BH21" s="206"/>
      <c r="BI21" s="206"/>
      <c r="BJ21" s="206"/>
      <c r="BK21" s="206"/>
      <c r="BL21" s="206"/>
      <c r="BM21" s="206"/>
      <c r="BN21" s="206"/>
      <c r="BO21" s="206"/>
      <c r="BP21" s="206"/>
      <c r="BQ21" s="206"/>
      <c r="BR21" s="206"/>
      <c r="BS21" s="206"/>
      <c r="BT21" s="206"/>
      <c r="BU21" s="206"/>
      <c r="BV21" s="206"/>
      <c r="BW21" s="206"/>
      <c r="BX21" s="206">
        <f>BX22</f>
        <v>33645.73</v>
      </c>
      <c r="BY21" s="206"/>
      <c r="BZ21" s="206"/>
      <c r="CA21" s="206"/>
      <c r="CB21" s="206"/>
      <c r="CC21" s="206"/>
      <c r="CD21" s="206"/>
      <c r="CE21" s="206"/>
      <c r="CF21" s="206"/>
      <c r="CG21" s="206"/>
      <c r="CH21" s="206"/>
      <c r="CI21" s="206"/>
      <c r="CJ21" s="206"/>
      <c r="CK21" s="206"/>
      <c r="CL21" s="206"/>
      <c r="CM21" s="206"/>
      <c r="CN21" s="213">
        <f>BB21-BX21</f>
        <v>919754.27</v>
      </c>
      <c r="CO21" s="213"/>
      <c r="CP21" s="213"/>
      <c r="CQ21" s="213"/>
      <c r="CR21" s="213"/>
      <c r="CS21" s="213"/>
      <c r="CT21" s="213"/>
      <c r="CU21" s="213"/>
      <c r="CV21" s="213"/>
      <c r="CW21" s="213"/>
      <c r="CX21" s="213"/>
      <c r="CY21" s="213"/>
      <c r="CZ21" s="213"/>
      <c r="DA21" s="213"/>
      <c r="DB21" s="213"/>
      <c r="DC21" s="213"/>
    </row>
    <row r="22" spans="2:107" ht="137.25" customHeight="1">
      <c r="B22" s="70" t="s">
        <v>134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1"/>
      <c r="AF22" s="178" t="s">
        <v>26</v>
      </c>
      <c r="AG22" s="159"/>
      <c r="AH22" s="159"/>
      <c r="AI22" s="159"/>
      <c r="AJ22" s="159"/>
      <c r="AK22" s="160"/>
      <c r="AL22" s="29" t="s">
        <v>106</v>
      </c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1"/>
      <c r="BB22" s="103" t="s">
        <v>77</v>
      </c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>
        <v>33645.73</v>
      </c>
      <c r="BY22" s="103"/>
      <c r="BZ22" s="103"/>
      <c r="CA22" s="103"/>
      <c r="CB22" s="103"/>
      <c r="CC22" s="103"/>
      <c r="CD22" s="103"/>
      <c r="CE22" s="103"/>
      <c r="CF22" s="103"/>
      <c r="CG22" s="103"/>
      <c r="CH22" s="103"/>
      <c r="CI22" s="103"/>
      <c r="CJ22" s="103"/>
      <c r="CK22" s="103"/>
      <c r="CL22" s="103"/>
      <c r="CM22" s="103"/>
      <c r="CN22" s="166">
        <v>-33645.73</v>
      </c>
      <c r="CO22" s="166"/>
      <c r="CP22" s="166"/>
      <c r="CQ22" s="166"/>
      <c r="CR22" s="166"/>
      <c r="CS22" s="166"/>
      <c r="CT22" s="166"/>
      <c r="CU22" s="166"/>
      <c r="CV22" s="166"/>
      <c r="CW22" s="166"/>
      <c r="CX22" s="166"/>
      <c r="CY22" s="166"/>
      <c r="CZ22" s="166"/>
      <c r="DA22" s="166"/>
      <c r="DB22" s="166"/>
      <c r="DC22" s="166"/>
    </row>
    <row r="23" spans="2:107" ht="68.25" customHeight="1">
      <c r="B23" s="198" t="s">
        <v>218</v>
      </c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9"/>
      <c r="AF23" s="200" t="s">
        <v>26</v>
      </c>
      <c r="AG23" s="201"/>
      <c r="AH23" s="201"/>
      <c r="AI23" s="201"/>
      <c r="AJ23" s="201"/>
      <c r="AK23" s="202"/>
      <c r="AL23" s="47" t="s">
        <v>219</v>
      </c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9"/>
      <c r="BB23" s="206" t="s">
        <v>77</v>
      </c>
      <c r="BC23" s="206"/>
      <c r="BD23" s="206"/>
      <c r="BE23" s="206"/>
      <c r="BF23" s="206"/>
      <c r="BG23" s="206"/>
      <c r="BH23" s="206"/>
      <c r="BI23" s="206"/>
      <c r="BJ23" s="206"/>
      <c r="BK23" s="206"/>
      <c r="BL23" s="206"/>
      <c r="BM23" s="206"/>
      <c r="BN23" s="206"/>
      <c r="BO23" s="206"/>
      <c r="BP23" s="206"/>
      <c r="BQ23" s="206"/>
      <c r="BR23" s="206"/>
      <c r="BS23" s="206"/>
      <c r="BT23" s="206"/>
      <c r="BU23" s="206"/>
      <c r="BV23" s="206"/>
      <c r="BW23" s="206"/>
      <c r="BX23" s="206">
        <f>BX25+BX24</f>
        <v>-380.71999999999997</v>
      </c>
      <c r="BY23" s="206"/>
      <c r="BZ23" s="206"/>
      <c r="CA23" s="206"/>
      <c r="CB23" s="206"/>
      <c r="CC23" s="206"/>
      <c r="CD23" s="206"/>
      <c r="CE23" s="206"/>
      <c r="CF23" s="206"/>
      <c r="CG23" s="206"/>
      <c r="CH23" s="206"/>
      <c r="CI23" s="206"/>
      <c r="CJ23" s="206"/>
      <c r="CK23" s="206"/>
      <c r="CL23" s="206"/>
      <c r="CM23" s="206"/>
      <c r="CN23" s="213">
        <v>380.72</v>
      </c>
      <c r="CO23" s="213"/>
      <c r="CP23" s="213"/>
      <c r="CQ23" s="213"/>
      <c r="CR23" s="213"/>
      <c r="CS23" s="213"/>
      <c r="CT23" s="213"/>
      <c r="CU23" s="213"/>
      <c r="CV23" s="213"/>
      <c r="CW23" s="213"/>
      <c r="CX23" s="213"/>
      <c r="CY23" s="213"/>
      <c r="CZ23" s="213"/>
      <c r="DA23" s="213"/>
      <c r="DB23" s="213"/>
      <c r="DC23" s="213"/>
    </row>
    <row r="24" spans="2:107" ht="101.25" customHeight="1">
      <c r="B24" s="67" t="s">
        <v>227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101"/>
      <c r="AF24" s="178" t="s">
        <v>26</v>
      </c>
      <c r="AG24" s="159"/>
      <c r="AH24" s="159"/>
      <c r="AI24" s="159"/>
      <c r="AJ24" s="159"/>
      <c r="AK24" s="160"/>
      <c r="AL24" s="29" t="s">
        <v>228</v>
      </c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1"/>
      <c r="BB24" s="103" t="s">
        <v>77</v>
      </c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  <c r="BS24" s="103"/>
      <c r="BT24" s="103"/>
      <c r="BU24" s="103"/>
      <c r="BV24" s="103"/>
      <c r="BW24" s="103"/>
      <c r="BX24" s="103">
        <v>-380.69</v>
      </c>
      <c r="BY24" s="103"/>
      <c r="BZ24" s="103"/>
      <c r="CA24" s="103"/>
      <c r="CB24" s="103"/>
      <c r="CC24" s="103"/>
      <c r="CD24" s="103"/>
      <c r="CE24" s="103"/>
      <c r="CF24" s="103"/>
      <c r="CG24" s="103"/>
      <c r="CH24" s="103"/>
      <c r="CI24" s="103"/>
      <c r="CJ24" s="103"/>
      <c r="CK24" s="103"/>
      <c r="CL24" s="103"/>
      <c r="CM24" s="103"/>
      <c r="CN24" s="166">
        <v>380.69</v>
      </c>
      <c r="CO24" s="166"/>
      <c r="CP24" s="166"/>
      <c r="CQ24" s="166"/>
      <c r="CR24" s="166"/>
      <c r="CS24" s="166"/>
      <c r="CT24" s="166"/>
      <c r="CU24" s="166"/>
      <c r="CV24" s="166"/>
      <c r="CW24" s="166"/>
      <c r="CX24" s="166"/>
      <c r="CY24" s="166"/>
      <c r="CZ24" s="166"/>
      <c r="DA24" s="166"/>
      <c r="DB24" s="166"/>
      <c r="DC24" s="166"/>
    </row>
    <row r="25" spans="2:107" ht="101.25" customHeight="1">
      <c r="B25" s="67" t="s">
        <v>251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101"/>
      <c r="AF25" s="178" t="s">
        <v>26</v>
      </c>
      <c r="AG25" s="159"/>
      <c r="AH25" s="159"/>
      <c r="AI25" s="159"/>
      <c r="AJ25" s="159"/>
      <c r="AK25" s="160"/>
      <c r="AL25" s="29" t="s">
        <v>249</v>
      </c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1"/>
      <c r="BB25" s="103" t="s">
        <v>77</v>
      </c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>
        <v>-0.03</v>
      </c>
      <c r="BY25" s="103"/>
      <c r="BZ25" s="103"/>
      <c r="CA25" s="103"/>
      <c r="CB25" s="103"/>
      <c r="CC25" s="103"/>
      <c r="CD25" s="103"/>
      <c r="CE25" s="103"/>
      <c r="CF25" s="103"/>
      <c r="CG25" s="103"/>
      <c r="CH25" s="103"/>
      <c r="CI25" s="103"/>
      <c r="CJ25" s="103"/>
      <c r="CK25" s="103"/>
      <c r="CL25" s="103"/>
      <c r="CM25" s="103"/>
      <c r="CN25" s="166">
        <v>0.03</v>
      </c>
      <c r="CO25" s="166"/>
      <c r="CP25" s="166"/>
      <c r="CQ25" s="166"/>
      <c r="CR25" s="166"/>
      <c r="CS25" s="166"/>
      <c r="CT25" s="166"/>
      <c r="CU25" s="166"/>
      <c r="CV25" s="166"/>
      <c r="CW25" s="166"/>
      <c r="CX25" s="166"/>
      <c r="CY25" s="166"/>
      <c r="CZ25" s="166"/>
      <c r="DA25" s="166"/>
      <c r="DB25" s="166"/>
      <c r="DC25" s="166"/>
    </row>
    <row r="26" spans="1:107" s="18" customFormat="1" ht="26.25" customHeight="1">
      <c r="A26" s="42"/>
      <c r="B26" s="198" t="s">
        <v>79</v>
      </c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9"/>
      <c r="AF26" s="200" t="s">
        <v>26</v>
      </c>
      <c r="AG26" s="201"/>
      <c r="AH26" s="201"/>
      <c r="AI26" s="201"/>
      <c r="AJ26" s="201"/>
      <c r="AK26" s="202"/>
      <c r="AL26" s="225" t="s">
        <v>35</v>
      </c>
      <c r="AM26" s="226"/>
      <c r="AN26" s="226"/>
      <c r="AO26" s="226"/>
      <c r="AP26" s="226"/>
      <c r="AQ26" s="226"/>
      <c r="AR26" s="226"/>
      <c r="AS26" s="226"/>
      <c r="AT26" s="226"/>
      <c r="AU26" s="226"/>
      <c r="AV26" s="226"/>
      <c r="AW26" s="226"/>
      <c r="AX26" s="226"/>
      <c r="AY26" s="226"/>
      <c r="AZ26" s="226"/>
      <c r="BA26" s="227"/>
      <c r="BB26" s="206">
        <f>BB27</f>
        <v>3200000</v>
      </c>
      <c r="BC26" s="206"/>
      <c r="BD26" s="206"/>
      <c r="BE26" s="206"/>
      <c r="BF26" s="206"/>
      <c r="BG26" s="206"/>
      <c r="BH26" s="206"/>
      <c r="BI26" s="206"/>
      <c r="BJ26" s="206"/>
      <c r="BK26" s="206"/>
      <c r="BL26" s="206"/>
      <c r="BM26" s="206"/>
      <c r="BN26" s="206"/>
      <c r="BO26" s="206"/>
      <c r="BP26" s="206"/>
      <c r="BQ26" s="206"/>
      <c r="BR26" s="206"/>
      <c r="BS26" s="206"/>
      <c r="BT26" s="206"/>
      <c r="BU26" s="206"/>
      <c r="BV26" s="206"/>
      <c r="BW26" s="206"/>
      <c r="BX26" s="206" t="s">
        <v>77</v>
      </c>
      <c r="BY26" s="206"/>
      <c r="BZ26" s="206"/>
      <c r="CA26" s="206"/>
      <c r="CB26" s="206"/>
      <c r="CC26" s="206"/>
      <c r="CD26" s="206"/>
      <c r="CE26" s="206"/>
      <c r="CF26" s="206"/>
      <c r="CG26" s="206"/>
      <c r="CH26" s="206"/>
      <c r="CI26" s="206"/>
      <c r="CJ26" s="206"/>
      <c r="CK26" s="206"/>
      <c r="CL26" s="206"/>
      <c r="CM26" s="206"/>
      <c r="CN26" s="213">
        <v>3200000</v>
      </c>
      <c r="CO26" s="213"/>
      <c r="CP26" s="213"/>
      <c r="CQ26" s="213"/>
      <c r="CR26" s="213"/>
      <c r="CS26" s="213"/>
      <c r="CT26" s="213"/>
      <c r="CU26" s="213"/>
      <c r="CV26" s="213"/>
      <c r="CW26" s="213"/>
      <c r="CX26" s="213"/>
      <c r="CY26" s="213"/>
      <c r="CZ26" s="213"/>
      <c r="DA26" s="213"/>
      <c r="DB26" s="213"/>
      <c r="DC26" s="213"/>
    </row>
    <row r="27" spans="1:107" s="19" customFormat="1" ht="25.5" customHeight="1">
      <c r="A27" s="42"/>
      <c r="B27" s="188" t="s">
        <v>73</v>
      </c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188"/>
      <c r="AD27" s="188"/>
      <c r="AE27" s="189"/>
      <c r="AF27" s="190" t="s">
        <v>26</v>
      </c>
      <c r="AG27" s="191"/>
      <c r="AH27" s="191"/>
      <c r="AI27" s="191"/>
      <c r="AJ27" s="191"/>
      <c r="AK27" s="192"/>
      <c r="AL27" s="207" t="s">
        <v>107</v>
      </c>
      <c r="AM27" s="208"/>
      <c r="AN27" s="208"/>
      <c r="AO27" s="208"/>
      <c r="AP27" s="208"/>
      <c r="AQ27" s="208"/>
      <c r="AR27" s="208"/>
      <c r="AS27" s="208"/>
      <c r="AT27" s="208"/>
      <c r="AU27" s="208"/>
      <c r="AV27" s="208"/>
      <c r="AW27" s="208"/>
      <c r="AX27" s="208"/>
      <c r="AY27" s="208"/>
      <c r="AZ27" s="208"/>
      <c r="BA27" s="209"/>
      <c r="BB27" s="194">
        <f>BB28</f>
        <v>3200000</v>
      </c>
      <c r="BC27" s="194"/>
      <c r="BD27" s="194"/>
      <c r="BE27" s="194"/>
      <c r="BF27" s="194"/>
      <c r="BG27" s="194"/>
      <c r="BH27" s="194"/>
      <c r="BI27" s="194"/>
      <c r="BJ27" s="194"/>
      <c r="BK27" s="194"/>
      <c r="BL27" s="194"/>
      <c r="BM27" s="194"/>
      <c r="BN27" s="194"/>
      <c r="BO27" s="194"/>
      <c r="BP27" s="194"/>
      <c r="BQ27" s="194"/>
      <c r="BR27" s="194"/>
      <c r="BS27" s="194"/>
      <c r="BT27" s="194"/>
      <c r="BU27" s="194"/>
      <c r="BV27" s="194"/>
      <c r="BW27" s="194"/>
      <c r="BX27" s="194" t="s">
        <v>77</v>
      </c>
      <c r="BY27" s="194"/>
      <c r="BZ27" s="194"/>
      <c r="CA27" s="194"/>
      <c r="CB27" s="194"/>
      <c r="CC27" s="194"/>
      <c r="CD27" s="194"/>
      <c r="CE27" s="194"/>
      <c r="CF27" s="194"/>
      <c r="CG27" s="194"/>
      <c r="CH27" s="194"/>
      <c r="CI27" s="194"/>
      <c r="CJ27" s="194"/>
      <c r="CK27" s="194"/>
      <c r="CL27" s="194"/>
      <c r="CM27" s="194"/>
      <c r="CN27" s="186">
        <v>3200000</v>
      </c>
      <c r="CO27" s="186"/>
      <c r="CP27" s="186"/>
      <c r="CQ27" s="186"/>
      <c r="CR27" s="186"/>
      <c r="CS27" s="186"/>
      <c r="CT27" s="186"/>
      <c r="CU27" s="186"/>
      <c r="CV27" s="186"/>
      <c r="CW27" s="186"/>
      <c r="CX27" s="186"/>
      <c r="CY27" s="186"/>
      <c r="CZ27" s="186"/>
      <c r="DA27" s="186"/>
      <c r="DB27" s="186"/>
      <c r="DC27" s="186"/>
    </row>
    <row r="28" spans="1:107" s="19" customFormat="1" ht="25.5" customHeight="1">
      <c r="A28" s="42"/>
      <c r="B28" s="188" t="s">
        <v>73</v>
      </c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  <c r="AA28" s="188"/>
      <c r="AB28" s="188"/>
      <c r="AC28" s="188"/>
      <c r="AD28" s="188"/>
      <c r="AE28" s="189"/>
      <c r="AF28" s="190" t="s">
        <v>26</v>
      </c>
      <c r="AG28" s="191"/>
      <c r="AH28" s="191"/>
      <c r="AI28" s="191"/>
      <c r="AJ28" s="191"/>
      <c r="AK28" s="192"/>
      <c r="AL28" s="207" t="s">
        <v>91</v>
      </c>
      <c r="AM28" s="208"/>
      <c r="AN28" s="208"/>
      <c r="AO28" s="208"/>
      <c r="AP28" s="208"/>
      <c r="AQ28" s="208"/>
      <c r="AR28" s="208"/>
      <c r="AS28" s="208"/>
      <c r="AT28" s="208"/>
      <c r="AU28" s="208"/>
      <c r="AV28" s="208"/>
      <c r="AW28" s="208"/>
      <c r="AX28" s="208"/>
      <c r="AY28" s="208"/>
      <c r="AZ28" s="208"/>
      <c r="BA28" s="209"/>
      <c r="BB28" s="194">
        <v>3200000</v>
      </c>
      <c r="BC28" s="194"/>
      <c r="BD28" s="194"/>
      <c r="BE28" s="194"/>
      <c r="BF28" s="194"/>
      <c r="BG28" s="194"/>
      <c r="BH28" s="194"/>
      <c r="BI28" s="194"/>
      <c r="BJ28" s="194"/>
      <c r="BK28" s="194"/>
      <c r="BL28" s="194"/>
      <c r="BM28" s="194"/>
      <c r="BN28" s="194"/>
      <c r="BO28" s="194"/>
      <c r="BP28" s="194"/>
      <c r="BQ28" s="194"/>
      <c r="BR28" s="194"/>
      <c r="BS28" s="194"/>
      <c r="BT28" s="194"/>
      <c r="BU28" s="194"/>
      <c r="BV28" s="194"/>
      <c r="BW28" s="194"/>
      <c r="BX28" s="194" t="s">
        <v>77</v>
      </c>
      <c r="BY28" s="194"/>
      <c r="BZ28" s="194"/>
      <c r="CA28" s="194"/>
      <c r="CB28" s="194"/>
      <c r="CC28" s="194"/>
      <c r="CD28" s="194"/>
      <c r="CE28" s="194"/>
      <c r="CF28" s="194"/>
      <c r="CG28" s="194"/>
      <c r="CH28" s="194"/>
      <c r="CI28" s="194"/>
      <c r="CJ28" s="194"/>
      <c r="CK28" s="194"/>
      <c r="CL28" s="194"/>
      <c r="CM28" s="194"/>
      <c r="CN28" s="186">
        <v>3200000</v>
      </c>
      <c r="CO28" s="186"/>
      <c r="CP28" s="186"/>
      <c r="CQ28" s="186"/>
      <c r="CR28" s="186"/>
      <c r="CS28" s="186"/>
      <c r="CT28" s="186"/>
      <c r="CU28" s="186"/>
      <c r="CV28" s="186"/>
      <c r="CW28" s="186"/>
      <c r="CX28" s="186"/>
      <c r="CY28" s="186"/>
      <c r="CZ28" s="186"/>
      <c r="DA28" s="186"/>
      <c r="DB28" s="186"/>
      <c r="DC28" s="186"/>
    </row>
    <row r="29" spans="1:108" ht="73.5" customHeight="1">
      <c r="A29" s="13"/>
      <c r="B29" s="70" t="s">
        <v>135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1"/>
      <c r="AF29" s="178" t="s">
        <v>26</v>
      </c>
      <c r="AG29" s="159"/>
      <c r="AH29" s="159"/>
      <c r="AI29" s="159"/>
      <c r="AJ29" s="159"/>
      <c r="AK29" s="160"/>
      <c r="AL29" s="179" t="s">
        <v>108</v>
      </c>
      <c r="AM29" s="180"/>
      <c r="AN29" s="180"/>
      <c r="AO29" s="180"/>
      <c r="AP29" s="180"/>
      <c r="AQ29" s="180"/>
      <c r="AR29" s="180"/>
      <c r="AS29" s="180"/>
      <c r="AT29" s="180"/>
      <c r="AU29" s="180"/>
      <c r="AV29" s="180"/>
      <c r="AW29" s="180"/>
      <c r="AX29" s="180"/>
      <c r="AY29" s="180"/>
      <c r="AZ29" s="180"/>
      <c r="BA29" s="181"/>
      <c r="BB29" s="104" t="s">
        <v>77</v>
      </c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3" t="s">
        <v>77</v>
      </c>
      <c r="BY29" s="103"/>
      <c r="BZ29" s="103"/>
      <c r="CA29" s="103"/>
      <c r="CB29" s="103"/>
      <c r="CC29" s="103"/>
      <c r="CD29" s="103"/>
      <c r="CE29" s="103"/>
      <c r="CF29" s="103"/>
      <c r="CG29" s="103"/>
      <c r="CH29" s="103"/>
      <c r="CI29" s="103"/>
      <c r="CJ29" s="103"/>
      <c r="CK29" s="103"/>
      <c r="CL29" s="103"/>
      <c r="CM29" s="103"/>
      <c r="CN29" s="223" t="s">
        <v>77</v>
      </c>
      <c r="CO29" s="223"/>
      <c r="CP29" s="223"/>
      <c r="CQ29" s="223"/>
      <c r="CR29" s="223"/>
      <c r="CS29" s="223"/>
      <c r="CT29" s="223"/>
      <c r="CU29" s="223"/>
      <c r="CV29" s="223"/>
      <c r="CW29" s="223"/>
      <c r="CX29" s="223"/>
      <c r="CY29" s="223"/>
      <c r="CZ29" s="223"/>
      <c r="DA29" s="223"/>
      <c r="DB29" s="223"/>
      <c r="DC29" s="223"/>
      <c r="DD29" s="1">
        <v>0</v>
      </c>
    </row>
    <row r="30" spans="1:108" ht="42" customHeight="1">
      <c r="A30" s="13"/>
      <c r="B30" s="70" t="s">
        <v>217</v>
      </c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1"/>
      <c r="AF30" s="178" t="s">
        <v>26</v>
      </c>
      <c r="AG30" s="159"/>
      <c r="AH30" s="159"/>
      <c r="AI30" s="159"/>
      <c r="AJ30" s="159"/>
      <c r="AK30" s="160"/>
      <c r="AL30" s="179" t="s">
        <v>216</v>
      </c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1"/>
      <c r="BB30" s="104" t="s">
        <v>77</v>
      </c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3" t="s">
        <v>77</v>
      </c>
      <c r="BY30" s="103"/>
      <c r="BZ30" s="103"/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223" t="s">
        <v>77</v>
      </c>
      <c r="CO30" s="223"/>
      <c r="CP30" s="223"/>
      <c r="CQ30" s="223"/>
      <c r="CR30" s="223"/>
      <c r="CS30" s="223"/>
      <c r="CT30" s="223"/>
      <c r="CU30" s="223"/>
      <c r="CV30" s="223"/>
      <c r="CW30" s="223"/>
      <c r="CX30" s="223"/>
      <c r="CY30" s="223"/>
      <c r="CZ30" s="223"/>
      <c r="DA30" s="223"/>
      <c r="DB30" s="223"/>
      <c r="DC30" s="223"/>
      <c r="DD30" s="1">
        <v>0</v>
      </c>
    </row>
    <row r="31" spans="1:107" s="18" customFormat="1" ht="15" customHeight="1">
      <c r="A31" s="42"/>
      <c r="B31" s="198" t="s">
        <v>80</v>
      </c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98"/>
      <c r="Y31" s="198"/>
      <c r="Z31" s="198"/>
      <c r="AA31" s="198"/>
      <c r="AB31" s="198"/>
      <c r="AC31" s="198"/>
      <c r="AD31" s="198"/>
      <c r="AE31" s="199"/>
      <c r="AF31" s="200" t="s">
        <v>26</v>
      </c>
      <c r="AG31" s="201"/>
      <c r="AH31" s="201"/>
      <c r="AI31" s="201"/>
      <c r="AJ31" s="201"/>
      <c r="AK31" s="202"/>
      <c r="AL31" s="225" t="s">
        <v>36</v>
      </c>
      <c r="AM31" s="226"/>
      <c r="AN31" s="226"/>
      <c r="AO31" s="226"/>
      <c r="AP31" s="226"/>
      <c r="AQ31" s="226"/>
      <c r="AR31" s="226"/>
      <c r="AS31" s="226"/>
      <c r="AT31" s="226"/>
      <c r="AU31" s="226"/>
      <c r="AV31" s="226"/>
      <c r="AW31" s="226"/>
      <c r="AX31" s="226"/>
      <c r="AY31" s="226"/>
      <c r="AZ31" s="226"/>
      <c r="BA31" s="227"/>
      <c r="BB31" s="206">
        <f>SUM(BB32+BB35)</f>
        <v>4529700</v>
      </c>
      <c r="BC31" s="206"/>
      <c r="BD31" s="206"/>
      <c r="BE31" s="206"/>
      <c r="BF31" s="206"/>
      <c r="BG31" s="206"/>
      <c r="BH31" s="206"/>
      <c r="BI31" s="206"/>
      <c r="BJ31" s="206"/>
      <c r="BK31" s="206"/>
      <c r="BL31" s="206"/>
      <c r="BM31" s="206"/>
      <c r="BN31" s="206"/>
      <c r="BO31" s="206"/>
      <c r="BP31" s="206"/>
      <c r="BQ31" s="206"/>
      <c r="BR31" s="206"/>
      <c r="BS31" s="206"/>
      <c r="BT31" s="206"/>
      <c r="BU31" s="206"/>
      <c r="BV31" s="206"/>
      <c r="BW31" s="206"/>
      <c r="BX31" s="206">
        <f>BX32+BX35</f>
        <v>-200798.03</v>
      </c>
      <c r="BY31" s="206"/>
      <c r="BZ31" s="206"/>
      <c r="CA31" s="206"/>
      <c r="CB31" s="206"/>
      <c r="CC31" s="206"/>
      <c r="CD31" s="206"/>
      <c r="CE31" s="206"/>
      <c r="CF31" s="206"/>
      <c r="CG31" s="206"/>
      <c r="CH31" s="206"/>
      <c r="CI31" s="206"/>
      <c r="CJ31" s="206"/>
      <c r="CK31" s="206"/>
      <c r="CL31" s="206"/>
      <c r="CM31" s="206"/>
      <c r="CN31" s="213">
        <f>BB31-BX31</f>
        <v>4730498.03</v>
      </c>
      <c r="CO31" s="213"/>
      <c r="CP31" s="213"/>
      <c r="CQ31" s="213"/>
      <c r="CR31" s="213"/>
      <c r="CS31" s="213"/>
      <c r="CT31" s="213"/>
      <c r="CU31" s="213"/>
      <c r="CV31" s="213"/>
      <c r="CW31" s="213"/>
      <c r="CX31" s="213"/>
      <c r="CY31" s="213"/>
      <c r="CZ31" s="213"/>
      <c r="DA31" s="213"/>
      <c r="DB31" s="213"/>
      <c r="DC31" s="213"/>
    </row>
    <row r="32" spans="1:107" s="19" customFormat="1" ht="22.5" customHeight="1">
      <c r="A32" s="42"/>
      <c r="B32" s="198" t="s">
        <v>74</v>
      </c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  <c r="AC32" s="198"/>
      <c r="AD32" s="198"/>
      <c r="AE32" s="199"/>
      <c r="AF32" s="200" t="s">
        <v>26</v>
      </c>
      <c r="AG32" s="201"/>
      <c r="AH32" s="201"/>
      <c r="AI32" s="201"/>
      <c r="AJ32" s="201"/>
      <c r="AK32" s="202"/>
      <c r="AL32" s="225" t="s">
        <v>37</v>
      </c>
      <c r="AM32" s="226"/>
      <c r="AN32" s="226"/>
      <c r="AO32" s="226"/>
      <c r="AP32" s="226"/>
      <c r="AQ32" s="226"/>
      <c r="AR32" s="226"/>
      <c r="AS32" s="226"/>
      <c r="AT32" s="226"/>
      <c r="AU32" s="226"/>
      <c r="AV32" s="226"/>
      <c r="AW32" s="226"/>
      <c r="AX32" s="226"/>
      <c r="AY32" s="226"/>
      <c r="AZ32" s="226"/>
      <c r="BA32" s="227"/>
      <c r="BB32" s="206">
        <f>SUM(BB33)</f>
        <v>167200</v>
      </c>
      <c r="BC32" s="206"/>
      <c r="BD32" s="206"/>
      <c r="BE32" s="206"/>
      <c r="BF32" s="206"/>
      <c r="BG32" s="206"/>
      <c r="BH32" s="206"/>
      <c r="BI32" s="206"/>
      <c r="BJ32" s="206"/>
      <c r="BK32" s="206"/>
      <c r="BL32" s="206"/>
      <c r="BM32" s="206"/>
      <c r="BN32" s="206"/>
      <c r="BO32" s="206"/>
      <c r="BP32" s="206"/>
      <c r="BQ32" s="206"/>
      <c r="BR32" s="206"/>
      <c r="BS32" s="206"/>
      <c r="BT32" s="206"/>
      <c r="BU32" s="206"/>
      <c r="BV32" s="206"/>
      <c r="BW32" s="206"/>
      <c r="BX32" s="206">
        <f>SUM(BX33)</f>
        <v>-5243.02</v>
      </c>
      <c r="BY32" s="206"/>
      <c r="BZ32" s="206"/>
      <c r="CA32" s="206"/>
      <c r="CB32" s="206"/>
      <c r="CC32" s="206"/>
      <c r="CD32" s="206"/>
      <c r="CE32" s="206"/>
      <c r="CF32" s="206"/>
      <c r="CG32" s="206"/>
      <c r="CH32" s="206"/>
      <c r="CI32" s="206"/>
      <c r="CJ32" s="206"/>
      <c r="CK32" s="206"/>
      <c r="CL32" s="206"/>
      <c r="CM32" s="206"/>
      <c r="CN32" s="213">
        <f>BB32-BX32</f>
        <v>172443.02</v>
      </c>
      <c r="CO32" s="213"/>
      <c r="CP32" s="213"/>
      <c r="CQ32" s="213"/>
      <c r="CR32" s="213"/>
      <c r="CS32" s="213"/>
      <c r="CT32" s="213"/>
      <c r="CU32" s="213"/>
      <c r="CV32" s="213"/>
      <c r="CW32" s="213"/>
      <c r="CX32" s="213"/>
      <c r="CY32" s="213"/>
      <c r="CZ32" s="213"/>
      <c r="DA32" s="213"/>
      <c r="DB32" s="213"/>
      <c r="DC32" s="213"/>
    </row>
    <row r="33" spans="1:107" s="19" customFormat="1" ht="63.75" customHeight="1">
      <c r="A33" s="42"/>
      <c r="B33" s="188" t="s">
        <v>123</v>
      </c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88"/>
      <c r="AB33" s="188"/>
      <c r="AC33" s="188"/>
      <c r="AD33" s="188"/>
      <c r="AE33" s="189"/>
      <c r="AF33" s="190" t="s">
        <v>26</v>
      </c>
      <c r="AG33" s="191"/>
      <c r="AH33" s="191"/>
      <c r="AI33" s="191"/>
      <c r="AJ33" s="191"/>
      <c r="AK33" s="192"/>
      <c r="AL33" s="207" t="s">
        <v>38</v>
      </c>
      <c r="AM33" s="208"/>
      <c r="AN33" s="208"/>
      <c r="AO33" s="208"/>
      <c r="AP33" s="208"/>
      <c r="AQ33" s="208"/>
      <c r="AR33" s="208"/>
      <c r="AS33" s="208"/>
      <c r="AT33" s="208"/>
      <c r="AU33" s="208"/>
      <c r="AV33" s="208"/>
      <c r="AW33" s="208"/>
      <c r="AX33" s="208"/>
      <c r="AY33" s="208"/>
      <c r="AZ33" s="208"/>
      <c r="BA33" s="209"/>
      <c r="BB33" s="194">
        <v>167200</v>
      </c>
      <c r="BC33" s="194"/>
      <c r="BD33" s="194"/>
      <c r="BE33" s="194"/>
      <c r="BF33" s="194"/>
      <c r="BG33" s="194"/>
      <c r="BH33" s="194"/>
      <c r="BI33" s="194"/>
      <c r="BJ33" s="194"/>
      <c r="BK33" s="194"/>
      <c r="BL33" s="194"/>
      <c r="BM33" s="194"/>
      <c r="BN33" s="194"/>
      <c r="BO33" s="194"/>
      <c r="BP33" s="194"/>
      <c r="BQ33" s="194"/>
      <c r="BR33" s="194"/>
      <c r="BS33" s="194"/>
      <c r="BT33" s="194"/>
      <c r="BU33" s="194"/>
      <c r="BV33" s="194"/>
      <c r="BW33" s="194"/>
      <c r="BX33" s="194">
        <f>BX34</f>
        <v>-5243.02</v>
      </c>
      <c r="BY33" s="194"/>
      <c r="BZ33" s="194"/>
      <c r="CA33" s="194"/>
      <c r="CB33" s="194"/>
      <c r="CC33" s="194"/>
      <c r="CD33" s="194"/>
      <c r="CE33" s="194"/>
      <c r="CF33" s="194"/>
      <c r="CG33" s="194"/>
      <c r="CH33" s="194"/>
      <c r="CI33" s="194"/>
      <c r="CJ33" s="194"/>
      <c r="CK33" s="194"/>
      <c r="CL33" s="194"/>
      <c r="CM33" s="194"/>
      <c r="CN33" s="186">
        <f>BB33-BX33</f>
        <v>172443.02</v>
      </c>
      <c r="CO33" s="186"/>
      <c r="CP33" s="186"/>
      <c r="CQ33" s="186"/>
      <c r="CR33" s="186"/>
      <c r="CS33" s="186"/>
      <c r="CT33" s="186"/>
      <c r="CU33" s="186"/>
      <c r="CV33" s="186"/>
      <c r="CW33" s="186"/>
      <c r="CX33" s="186"/>
      <c r="CY33" s="186"/>
      <c r="CZ33" s="186"/>
      <c r="DA33" s="186"/>
      <c r="DB33" s="186"/>
      <c r="DC33" s="186"/>
    </row>
    <row r="34" spans="1:107" ht="99.75" customHeight="1">
      <c r="A34" s="13"/>
      <c r="B34" s="70" t="s">
        <v>136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1"/>
      <c r="AF34" s="178" t="s">
        <v>26</v>
      </c>
      <c r="AG34" s="159"/>
      <c r="AH34" s="159"/>
      <c r="AI34" s="159"/>
      <c r="AJ34" s="159"/>
      <c r="AK34" s="160"/>
      <c r="AL34" s="203" t="s">
        <v>33</v>
      </c>
      <c r="AM34" s="204"/>
      <c r="AN34" s="204"/>
      <c r="AO34" s="204"/>
      <c r="AP34" s="204"/>
      <c r="AQ34" s="204"/>
      <c r="AR34" s="204"/>
      <c r="AS34" s="204"/>
      <c r="AT34" s="204"/>
      <c r="AU34" s="204"/>
      <c r="AV34" s="204"/>
      <c r="AW34" s="204"/>
      <c r="AX34" s="204"/>
      <c r="AY34" s="204"/>
      <c r="AZ34" s="204"/>
      <c r="BA34" s="205"/>
      <c r="BB34" s="103" t="s">
        <v>77</v>
      </c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03"/>
      <c r="BO34" s="103"/>
      <c r="BP34" s="103"/>
      <c r="BQ34" s="103"/>
      <c r="BR34" s="103"/>
      <c r="BS34" s="103"/>
      <c r="BT34" s="103"/>
      <c r="BU34" s="103"/>
      <c r="BV34" s="103"/>
      <c r="BW34" s="103"/>
      <c r="BX34" s="103">
        <v>-5243.02</v>
      </c>
      <c r="BY34" s="103"/>
      <c r="BZ34" s="103"/>
      <c r="CA34" s="103"/>
      <c r="CB34" s="103"/>
      <c r="CC34" s="103"/>
      <c r="CD34" s="103"/>
      <c r="CE34" s="103"/>
      <c r="CF34" s="103"/>
      <c r="CG34" s="103"/>
      <c r="CH34" s="103"/>
      <c r="CI34" s="103"/>
      <c r="CJ34" s="103"/>
      <c r="CK34" s="103"/>
      <c r="CL34" s="103"/>
      <c r="CM34" s="103"/>
      <c r="CN34" s="223">
        <v>5243.02</v>
      </c>
      <c r="CO34" s="223"/>
      <c r="CP34" s="223"/>
      <c r="CQ34" s="223"/>
      <c r="CR34" s="223"/>
      <c r="CS34" s="223"/>
      <c r="CT34" s="223"/>
      <c r="CU34" s="223"/>
      <c r="CV34" s="223"/>
      <c r="CW34" s="223"/>
      <c r="CX34" s="223"/>
      <c r="CY34" s="223"/>
      <c r="CZ34" s="223"/>
      <c r="DA34" s="223"/>
      <c r="DB34" s="223"/>
      <c r="DC34" s="223"/>
    </row>
    <row r="35" spans="1:107" s="19" customFormat="1" ht="12" customHeight="1">
      <c r="A35" s="42"/>
      <c r="B35" s="198" t="s">
        <v>30</v>
      </c>
      <c r="C35" s="198"/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  <c r="AA35" s="198"/>
      <c r="AB35" s="198"/>
      <c r="AC35" s="198"/>
      <c r="AD35" s="198"/>
      <c r="AE35" s="199"/>
      <c r="AF35" s="200" t="s">
        <v>26</v>
      </c>
      <c r="AG35" s="201"/>
      <c r="AH35" s="201"/>
      <c r="AI35" s="201"/>
      <c r="AJ35" s="201"/>
      <c r="AK35" s="202"/>
      <c r="AL35" s="225" t="s">
        <v>39</v>
      </c>
      <c r="AM35" s="226"/>
      <c r="AN35" s="226"/>
      <c r="AO35" s="226"/>
      <c r="AP35" s="226"/>
      <c r="AQ35" s="226"/>
      <c r="AR35" s="226"/>
      <c r="AS35" s="226"/>
      <c r="AT35" s="226"/>
      <c r="AU35" s="226"/>
      <c r="AV35" s="226"/>
      <c r="AW35" s="226"/>
      <c r="AX35" s="226"/>
      <c r="AY35" s="226"/>
      <c r="AZ35" s="226"/>
      <c r="BA35" s="227"/>
      <c r="BB35" s="206">
        <f>BB36+BB39</f>
        <v>4362500</v>
      </c>
      <c r="BC35" s="206"/>
      <c r="BD35" s="206"/>
      <c r="BE35" s="206"/>
      <c r="BF35" s="206"/>
      <c r="BG35" s="206"/>
      <c r="BH35" s="206"/>
      <c r="BI35" s="206"/>
      <c r="BJ35" s="206"/>
      <c r="BK35" s="206"/>
      <c r="BL35" s="206"/>
      <c r="BM35" s="206"/>
      <c r="BN35" s="206"/>
      <c r="BO35" s="206"/>
      <c r="BP35" s="206"/>
      <c r="BQ35" s="206"/>
      <c r="BR35" s="206"/>
      <c r="BS35" s="206"/>
      <c r="BT35" s="206"/>
      <c r="BU35" s="206"/>
      <c r="BV35" s="206"/>
      <c r="BW35" s="206"/>
      <c r="BX35" s="206">
        <f>BX39</f>
        <v>-195555.01</v>
      </c>
      <c r="BY35" s="206"/>
      <c r="BZ35" s="206"/>
      <c r="CA35" s="206"/>
      <c r="CB35" s="206"/>
      <c r="CC35" s="206"/>
      <c r="CD35" s="206"/>
      <c r="CE35" s="206"/>
      <c r="CF35" s="206"/>
      <c r="CG35" s="206"/>
      <c r="CH35" s="206"/>
      <c r="CI35" s="206"/>
      <c r="CJ35" s="206"/>
      <c r="CK35" s="206"/>
      <c r="CL35" s="206"/>
      <c r="CM35" s="206"/>
      <c r="CN35" s="213">
        <f>BB35-BX35</f>
        <v>4558055.01</v>
      </c>
      <c r="CO35" s="213"/>
      <c r="CP35" s="213"/>
      <c r="CQ35" s="213"/>
      <c r="CR35" s="213"/>
      <c r="CS35" s="213"/>
      <c r="CT35" s="213"/>
      <c r="CU35" s="213"/>
      <c r="CV35" s="213"/>
      <c r="CW35" s="213"/>
      <c r="CX35" s="213"/>
      <c r="CY35" s="213"/>
      <c r="CZ35" s="213"/>
      <c r="DA35" s="213"/>
      <c r="DB35" s="213"/>
      <c r="DC35" s="213"/>
    </row>
    <row r="36" spans="1:107" s="19" customFormat="1" ht="19.5" customHeight="1">
      <c r="A36" s="42"/>
      <c r="B36" s="188" t="s">
        <v>124</v>
      </c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8"/>
      <c r="Y36" s="188"/>
      <c r="Z36" s="188"/>
      <c r="AA36" s="188"/>
      <c r="AB36" s="188"/>
      <c r="AC36" s="188"/>
      <c r="AD36" s="188"/>
      <c r="AE36" s="189"/>
      <c r="AF36" s="190" t="s">
        <v>26</v>
      </c>
      <c r="AG36" s="191"/>
      <c r="AH36" s="191"/>
      <c r="AI36" s="191"/>
      <c r="AJ36" s="191"/>
      <c r="AK36" s="192"/>
      <c r="AL36" s="207" t="s">
        <v>144</v>
      </c>
      <c r="AM36" s="208"/>
      <c r="AN36" s="208"/>
      <c r="AO36" s="208"/>
      <c r="AP36" s="208"/>
      <c r="AQ36" s="208"/>
      <c r="AR36" s="208"/>
      <c r="AS36" s="208"/>
      <c r="AT36" s="208"/>
      <c r="AU36" s="208"/>
      <c r="AV36" s="208"/>
      <c r="AW36" s="208"/>
      <c r="AX36" s="208"/>
      <c r="AY36" s="208"/>
      <c r="AZ36" s="208"/>
      <c r="BA36" s="209"/>
      <c r="BB36" s="194">
        <f>BB37</f>
        <v>1576600</v>
      </c>
      <c r="BC36" s="194"/>
      <c r="BD36" s="194"/>
      <c r="BE36" s="194"/>
      <c r="BF36" s="194"/>
      <c r="BG36" s="194"/>
      <c r="BH36" s="194"/>
      <c r="BI36" s="194"/>
      <c r="BJ36" s="194"/>
      <c r="BK36" s="194"/>
      <c r="BL36" s="194"/>
      <c r="BM36" s="194"/>
      <c r="BN36" s="194"/>
      <c r="BO36" s="194"/>
      <c r="BP36" s="194"/>
      <c r="BQ36" s="194"/>
      <c r="BR36" s="194"/>
      <c r="BS36" s="194"/>
      <c r="BT36" s="194"/>
      <c r="BU36" s="194"/>
      <c r="BV36" s="194"/>
      <c r="BW36" s="194"/>
      <c r="BX36" s="194" t="str">
        <f>BX37</f>
        <v>-</v>
      </c>
      <c r="BY36" s="194"/>
      <c r="BZ36" s="194"/>
      <c r="CA36" s="194"/>
      <c r="CB36" s="194"/>
      <c r="CC36" s="194"/>
      <c r="CD36" s="194"/>
      <c r="CE36" s="194"/>
      <c r="CF36" s="194"/>
      <c r="CG36" s="194"/>
      <c r="CH36" s="194"/>
      <c r="CI36" s="194"/>
      <c r="CJ36" s="194"/>
      <c r="CK36" s="194"/>
      <c r="CL36" s="194"/>
      <c r="CM36" s="194"/>
      <c r="CN36" s="186">
        <v>1576600</v>
      </c>
      <c r="CO36" s="186"/>
      <c r="CP36" s="186"/>
      <c r="CQ36" s="186"/>
      <c r="CR36" s="186"/>
      <c r="CS36" s="186"/>
      <c r="CT36" s="186"/>
      <c r="CU36" s="186"/>
      <c r="CV36" s="186"/>
      <c r="CW36" s="186"/>
      <c r="CX36" s="186"/>
      <c r="CY36" s="186"/>
      <c r="CZ36" s="186"/>
      <c r="DA36" s="186"/>
      <c r="DB36" s="186"/>
      <c r="DC36" s="186"/>
    </row>
    <row r="37" spans="1:107" ht="57" customHeight="1">
      <c r="A37" s="13"/>
      <c r="B37" s="70" t="s">
        <v>140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1"/>
      <c r="AF37" s="178" t="s">
        <v>26</v>
      </c>
      <c r="AG37" s="159"/>
      <c r="AH37" s="159"/>
      <c r="AI37" s="159"/>
      <c r="AJ37" s="159"/>
      <c r="AK37" s="160"/>
      <c r="AL37" s="179" t="s">
        <v>139</v>
      </c>
      <c r="AM37" s="180"/>
      <c r="AN37" s="180"/>
      <c r="AO37" s="180"/>
      <c r="AP37" s="180"/>
      <c r="AQ37" s="180"/>
      <c r="AR37" s="180"/>
      <c r="AS37" s="180"/>
      <c r="AT37" s="180"/>
      <c r="AU37" s="180"/>
      <c r="AV37" s="180"/>
      <c r="AW37" s="180"/>
      <c r="AX37" s="180"/>
      <c r="AY37" s="180"/>
      <c r="AZ37" s="180"/>
      <c r="BA37" s="181"/>
      <c r="BB37" s="103">
        <v>1576600</v>
      </c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  <c r="BM37" s="103"/>
      <c r="BN37" s="103"/>
      <c r="BO37" s="103"/>
      <c r="BP37" s="103"/>
      <c r="BQ37" s="103"/>
      <c r="BR37" s="103"/>
      <c r="BS37" s="103"/>
      <c r="BT37" s="103"/>
      <c r="BU37" s="103"/>
      <c r="BV37" s="103"/>
      <c r="BW37" s="103"/>
      <c r="BX37" s="103" t="s">
        <v>77</v>
      </c>
      <c r="BY37" s="103"/>
      <c r="BZ37" s="103"/>
      <c r="CA37" s="103"/>
      <c r="CB37" s="103"/>
      <c r="CC37" s="103"/>
      <c r="CD37" s="103"/>
      <c r="CE37" s="103"/>
      <c r="CF37" s="103"/>
      <c r="CG37" s="103"/>
      <c r="CH37" s="103"/>
      <c r="CI37" s="103"/>
      <c r="CJ37" s="103"/>
      <c r="CK37" s="103"/>
      <c r="CL37" s="103"/>
      <c r="CM37" s="103"/>
      <c r="CN37" s="223">
        <v>1576600</v>
      </c>
      <c r="CO37" s="223"/>
      <c r="CP37" s="223"/>
      <c r="CQ37" s="223"/>
      <c r="CR37" s="223"/>
      <c r="CS37" s="223"/>
      <c r="CT37" s="223"/>
      <c r="CU37" s="223"/>
      <c r="CV37" s="223"/>
      <c r="CW37" s="223"/>
      <c r="CX37" s="223"/>
      <c r="CY37" s="223"/>
      <c r="CZ37" s="223"/>
      <c r="DA37" s="223"/>
      <c r="DB37" s="223"/>
      <c r="DC37" s="223"/>
    </row>
    <row r="38" spans="1:107" ht="90.75" customHeight="1">
      <c r="A38" s="13"/>
      <c r="B38" s="70" t="s">
        <v>137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1"/>
      <c r="AF38" s="178" t="s">
        <v>26</v>
      </c>
      <c r="AG38" s="159"/>
      <c r="AH38" s="159"/>
      <c r="AI38" s="159"/>
      <c r="AJ38" s="159"/>
      <c r="AK38" s="160"/>
      <c r="AL38" s="179" t="s">
        <v>121</v>
      </c>
      <c r="AM38" s="180"/>
      <c r="AN38" s="180"/>
      <c r="AO38" s="180"/>
      <c r="AP38" s="180"/>
      <c r="AQ38" s="180"/>
      <c r="AR38" s="180"/>
      <c r="AS38" s="180"/>
      <c r="AT38" s="180"/>
      <c r="AU38" s="180"/>
      <c r="AV38" s="180"/>
      <c r="AW38" s="180"/>
      <c r="AX38" s="180"/>
      <c r="AY38" s="180"/>
      <c r="AZ38" s="180"/>
      <c r="BA38" s="181"/>
      <c r="BB38" s="103" t="s">
        <v>77</v>
      </c>
      <c r="BC38" s="103"/>
      <c r="BD38" s="103"/>
      <c r="BE38" s="103"/>
      <c r="BF38" s="103"/>
      <c r="BG38" s="103"/>
      <c r="BH38" s="103"/>
      <c r="BI38" s="103"/>
      <c r="BJ38" s="103"/>
      <c r="BK38" s="103"/>
      <c r="BL38" s="103"/>
      <c r="BM38" s="103"/>
      <c r="BN38" s="103"/>
      <c r="BO38" s="103"/>
      <c r="BP38" s="103"/>
      <c r="BQ38" s="103"/>
      <c r="BR38" s="103"/>
      <c r="BS38" s="103"/>
      <c r="BT38" s="103"/>
      <c r="BU38" s="103"/>
      <c r="BV38" s="103"/>
      <c r="BW38" s="103"/>
      <c r="BX38" s="103" t="s">
        <v>77</v>
      </c>
      <c r="BY38" s="103"/>
      <c r="BZ38" s="103"/>
      <c r="CA38" s="103"/>
      <c r="CB38" s="103"/>
      <c r="CC38" s="103"/>
      <c r="CD38" s="103"/>
      <c r="CE38" s="103"/>
      <c r="CF38" s="103"/>
      <c r="CG38" s="103"/>
      <c r="CH38" s="103"/>
      <c r="CI38" s="103"/>
      <c r="CJ38" s="103"/>
      <c r="CK38" s="103"/>
      <c r="CL38" s="103"/>
      <c r="CM38" s="103"/>
      <c r="CN38" s="223" t="s">
        <v>77</v>
      </c>
      <c r="CO38" s="223"/>
      <c r="CP38" s="223"/>
      <c r="CQ38" s="223"/>
      <c r="CR38" s="223"/>
      <c r="CS38" s="223"/>
      <c r="CT38" s="223"/>
      <c r="CU38" s="223"/>
      <c r="CV38" s="223"/>
      <c r="CW38" s="223"/>
      <c r="CX38" s="223"/>
      <c r="CY38" s="223"/>
      <c r="CZ38" s="223"/>
      <c r="DA38" s="223"/>
      <c r="DB38" s="223"/>
      <c r="DC38" s="223"/>
    </row>
    <row r="39" spans="1:107" s="19" customFormat="1" ht="24" customHeight="1">
      <c r="A39" s="42"/>
      <c r="B39" s="198" t="s">
        <v>125</v>
      </c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198"/>
      <c r="AA39" s="198"/>
      <c r="AB39" s="198"/>
      <c r="AC39" s="198"/>
      <c r="AD39" s="198"/>
      <c r="AE39" s="199"/>
      <c r="AF39" s="200" t="s">
        <v>26</v>
      </c>
      <c r="AG39" s="201"/>
      <c r="AH39" s="201"/>
      <c r="AI39" s="201"/>
      <c r="AJ39" s="201"/>
      <c r="AK39" s="202"/>
      <c r="AL39" s="225" t="s">
        <v>126</v>
      </c>
      <c r="AM39" s="226"/>
      <c r="AN39" s="226"/>
      <c r="AO39" s="226"/>
      <c r="AP39" s="226"/>
      <c r="AQ39" s="226"/>
      <c r="AR39" s="226"/>
      <c r="AS39" s="226"/>
      <c r="AT39" s="226"/>
      <c r="AU39" s="226"/>
      <c r="AV39" s="226"/>
      <c r="AW39" s="226"/>
      <c r="AX39" s="226"/>
      <c r="AY39" s="226"/>
      <c r="AZ39" s="226"/>
      <c r="BA39" s="227"/>
      <c r="BB39" s="206">
        <f>BB40</f>
        <v>2785900</v>
      </c>
      <c r="BC39" s="206"/>
      <c r="BD39" s="206"/>
      <c r="BE39" s="206"/>
      <c r="BF39" s="206"/>
      <c r="BG39" s="206"/>
      <c r="BH39" s="206"/>
      <c r="BI39" s="206"/>
      <c r="BJ39" s="206"/>
      <c r="BK39" s="206"/>
      <c r="BL39" s="206"/>
      <c r="BM39" s="206"/>
      <c r="BN39" s="206"/>
      <c r="BO39" s="206"/>
      <c r="BP39" s="206"/>
      <c r="BQ39" s="206"/>
      <c r="BR39" s="206"/>
      <c r="BS39" s="206"/>
      <c r="BT39" s="206"/>
      <c r="BU39" s="206"/>
      <c r="BV39" s="206"/>
      <c r="BW39" s="206"/>
      <c r="BX39" s="206">
        <f>SUM(BX40)</f>
        <v>-195555.01</v>
      </c>
      <c r="BY39" s="206"/>
      <c r="BZ39" s="206"/>
      <c r="CA39" s="206"/>
      <c r="CB39" s="206"/>
      <c r="CC39" s="206"/>
      <c r="CD39" s="206"/>
      <c r="CE39" s="206"/>
      <c r="CF39" s="206"/>
      <c r="CG39" s="206"/>
      <c r="CH39" s="206"/>
      <c r="CI39" s="206"/>
      <c r="CJ39" s="206"/>
      <c r="CK39" s="206"/>
      <c r="CL39" s="206"/>
      <c r="CM39" s="206"/>
      <c r="CN39" s="213">
        <f>BB39-BX39</f>
        <v>2981455.01</v>
      </c>
      <c r="CO39" s="213"/>
      <c r="CP39" s="213"/>
      <c r="CQ39" s="213"/>
      <c r="CR39" s="213"/>
      <c r="CS39" s="213"/>
      <c r="CT39" s="213"/>
      <c r="CU39" s="213"/>
      <c r="CV39" s="213"/>
      <c r="CW39" s="213"/>
      <c r="CX39" s="213"/>
      <c r="CY39" s="213"/>
      <c r="CZ39" s="213"/>
      <c r="DA39" s="213"/>
      <c r="DB39" s="213"/>
      <c r="DC39" s="213"/>
    </row>
    <row r="40" spans="1:107" s="19" customFormat="1" ht="50.25" customHeight="1">
      <c r="A40" s="42"/>
      <c r="B40" s="188" t="s">
        <v>127</v>
      </c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  <c r="AC40" s="188"/>
      <c r="AD40" s="188"/>
      <c r="AE40" s="189"/>
      <c r="AF40" s="190" t="s">
        <v>26</v>
      </c>
      <c r="AG40" s="191"/>
      <c r="AH40" s="191"/>
      <c r="AI40" s="191"/>
      <c r="AJ40" s="191"/>
      <c r="AK40" s="192"/>
      <c r="AL40" s="207" t="s">
        <v>133</v>
      </c>
      <c r="AM40" s="208"/>
      <c r="AN40" s="208"/>
      <c r="AO40" s="208"/>
      <c r="AP40" s="208"/>
      <c r="AQ40" s="208"/>
      <c r="AR40" s="208"/>
      <c r="AS40" s="208"/>
      <c r="AT40" s="208"/>
      <c r="AU40" s="208"/>
      <c r="AV40" s="208"/>
      <c r="AW40" s="208"/>
      <c r="AX40" s="208"/>
      <c r="AY40" s="208"/>
      <c r="AZ40" s="208"/>
      <c r="BA40" s="209"/>
      <c r="BB40" s="194">
        <v>2785900</v>
      </c>
      <c r="BC40" s="194"/>
      <c r="BD40" s="194"/>
      <c r="BE40" s="194"/>
      <c r="BF40" s="194"/>
      <c r="BG40" s="194"/>
      <c r="BH40" s="194"/>
      <c r="BI40" s="194"/>
      <c r="BJ40" s="194"/>
      <c r="BK40" s="194"/>
      <c r="BL40" s="194"/>
      <c r="BM40" s="194"/>
      <c r="BN40" s="194"/>
      <c r="BO40" s="194"/>
      <c r="BP40" s="194"/>
      <c r="BQ40" s="194"/>
      <c r="BR40" s="194"/>
      <c r="BS40" s="194"/>
      <c r="BT40" s="194"/>
      <c r="BU40" s="194"/>
      <c r="BV40" s="194"/>
      <c r="BW40" s="194"/>
      <c r="BX40" s="194">
        <f>BX42+BX41</f>
        <v>-195555.01</v>
      </c>
      <c r="BY40" s="194"/>
      <c r="BZ40" s="194"/>
      <c r="CA40" s="194"/>
      <c r="CB40" s="194"/>
      <c r="CC40" s="194"/>
      <c r="CD40" s="194"/>
      <c r="CE40" s="194"/>
      <c r="CF40" s="194"/>
      <c r="CG40" s="194"/>
      <c r="CH40" s="194"/>
      <c r="CI40" s="194"/>
      <c r="CJ40" s="194"/>
      <c r="CK40" s="194"/>
      <c r="CL40" s="194"/>
      <c r="CM40" s="194"/>
      <c r="CN40" s="186">
        <f>BB40-BX40</f>
        <v>2981455.01</v>
      </c>
      <c r="CO40" s="186"/>
      <c r="CP40" s="186"/>
      <c r="CQ40" s="186"/>
      <c r="CR40" s="186"/>
      <c r="CS40" s="186"/>
      <c r="CT40" s="186"/>
      <c r="CU40" s="186"/>
      <c r="CV40" s="186"/>
      <c r="CW40" s="186"/>
      <c r="CX40" s="186"/>
      <c r="CY40" s="186"/>
      <c r="CZ40" s="186"/>
      <c r="DA40" s="186"/>
      <c r="DB40" s="186"/>
      <c r="DC40" s="186"/>
    </row>
    <row r="41" spans="1:107" ht="80.25" customHeight="1">
      <c r="A41" s="13"/>
      <c r="B41" s="67" t="s">
        <v>138</v>
      </c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101"/>
      <c r="AF41" s="178" t="s">
        <v>26</v>
      </c>
      <c r="AG41" s="159"/>
      <c r="AH41" s="159"/>
      <c r="AI41" s="159"/>
      <c r="AJ41" s="159"/>
      <c r="AK41" s="160"/>
      <c r="AL41" s="179" t="s">
        <v>122</v>
      </c>
      <c r="AM41" s="180"/>
      <c r="AN41" s="180"/>
      <c r="AO41" s="180"/>
      <c r="AP41" s="180"/>
      <c r="AQ41" s="180"/>
      <c r="AR41" s="180"/>
      <c r="AS41" s="180"/>
      <c r="AT41" s="180"/>
      <c r="AU41" s="180"/>
      <c r="AV41" s="180"/>
      <c r="AW41" s="180"/>
      <c r="AX41" s="180"/>
      <c r="AY41" s="180"/>
      <c r="AZ41" s="180"/>
      <c r="BA41" s="181"/>
      <c r="BB41" s="103" t="s">
        <v>77</v>
      </c>
      <c r="BC41" s="103"/>
      <c r="BD41" s="103"/>
      <c r="BE41" s="103"/>
      <c r="BF41" s="103"/>
      <c r="BG41" s="103"/>
      <c r="BH41" s="103"/>
      <c r="BI41" s="103"/>
      <c r="BJ41" s="103"/>
      <c r="BK41" s="103"/>
      <c r="BL41" s="103"/>
      <c r="BM41" s="103"/>
      <c r="BN41" s="103"/>
      <c r="BO41" s="103"/>
      <c r="BP41" s="103"/>
      <c r="BQ41" s="103"/>
      <c r="BR41" s="103"/>
      <c r="BS41" s="103"/>
      <c r="BT41" s="103"/>
      <c r="BU41" s="103"/>
      <c r="BV41" s="103"/>
      <c r="BW41" s="103"/>
      <c r="BX41" s="103">
        <v>-193274.63</v>
      </c>
      <c r="BY41" s="103"/>
      <c r="BZ41" s="103"/>
      <c r="CA41" s="103"/>
      <c r="CB41" s="103"/>
      <c r="CC41" s="103"/>
      <c r="CD41" s="103"/>
      <c r="CE41" s="103"/>
      <c r="CF41" s="103"/>
      <c r="CG41" s="103"/>
      <c r="CH41" s="103"/>
      <c r="CI41" s="103"/>
      <c r="CJ41" s="103"/>
      <c r="CK41" s="103"/>
      <c r="CL41" s="103"/>
      <c r="CM41" s="103"/>
      <c r="CN41" s="223">
        <v>193274.63</v>
      </c>
      <c r="CO41" s="223"/>
      <c r="CP41" s="223"/>
      <c r="CQ41" s="223"/>
      <c r="CR41" s="223"/>
      <c r="CS41" s="223"/>
      <c r="CT41" s="223"/>
      <c r="CU41" s="223"/>
      <c r="CV41" s="223"/>
      <c r="CW41" s="223"/>
      <c r="CX41" s="223"/>
      <c r="CY41" s="223"/>
      <c r="CZ41" s="223"/>
      <c r="DA41" s="223"/>
      <c r="DB41" s="223"/>
      <c r="DC41" s="223"/>
    </row>
    <row r="42" spans="1:107" ht="96.75" customHeight="1">
      <c r="A42" s="13"/>
      <c r="B42" s="67" t="s">
        <v>252</v>
      </c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101"/>
      <c r="AF42" s="178" t="s">
        <v>26</v>
      </c>
      <c r="AG42" s="159"/>
      <c r="AH42" s="159"/>
      <c r="AI42" s="159"/>
      <c r="AJ42" s="159"/>
      <c r="AK42" s="160"/>
      <c r="AL42" s="179" t="s">
        <v>250</v>
      </c>
      <c r="AM42" s="180"/>
      <c r="AN42" s="180"/>
      <c r="AO42" s="180"/>
      <c r="AP42" s="180"/>
      <c r="AQ42" s="180"/>
      <c r="AR42" s="180"/>
      <c r="AS42" s="180"/>
      <c r="AT42" s="180"/>
      <c r="AU42" s="180"/>
      <c r="AV42" s="180"/>
      <c r="AW42" s="180"/>
      <c r="AX42" s="180"/>
      <c r="AY42" s="180"/>
      <c r="AZ42" s="180"/>
      <c r="BA42" s="181"/>
      <c r="BB42" s="103" t="s">
        <v>77</v>
      </c>
      <c r="BC42" s="103"/>
      <c r="BD42" s="103"/>
      <c r="BE42" s="103"/>
      <c r="BF42" s="103"/>
      <c r="BG42" s="103"/>
      <c r="BH42" s="103"/>
      <c r="BI42" s="103"/>
      <c r="BJ42" s="103"/>
      <c r="BK42" s="103"/>
      <c r="BL42" s="103"/>
      <c r="BM42" s="103"/>
      <c r="BN42" s="103"/>
      <c r="BO42" s="103"/>
      <c r="BP42" s="103"/>
      <c r="BQ42" s="103"/>
      <c r="BR42" s="103"/>
      <c r="BS42" s="103"/>
      <c r="BT42" s="103"/>
      <c r="BU42" s="103"/>
      <c r="BV42" s="103"/>
      <c r="BW42" s="103"/>
      <c r="BX42" s="103">
        <v>-2280.38</v>
      </c>
      <c r="BY42" s="103"/>
      <c r="BZ42" s="103"/>
      <c r="CA42" s="103"/>
      <c r="CB42" s="103"/>
      <c r="CC42" s="103"/>
      <c r="CD42" s="103"/>
      <c r="CE42" s="103"/>
      <c r="CF42" s="103"/>
      <c r="CG42" s="103"/>
      <c r="CH42" s="103"/>
      <c r="CI42" s="103"/>
      <c r="CJ42" s="103"/>
      <c r="CK42" s="103"/>
      <c r="CL42" s="103"/>
      <c r="CM42" s="103"/>
      <c r="CN42" s="223">
        <v>2280.38</v>
      </c>
      <c r="CO42" s="223"/>
      <c r="CP42" s="223"/>
      <c r="CQ42" s="223"/>
      <c r="CR42" s="223"/>
      <c r="CS42" s="223"/>
      <c r="CT42" s="223"/>
      <c r="CU42" s="223"/>
      <c r="CV42" s="223"/>
      <c r="CW42" s="223"/>
      <c r="CX42" s="223"/>
      <c r="CY42" s="223"/>
      <c r="CZ42" s="223"/>
      <c r="DA42" s="223"/>
      <c r="DB42" s="223"/>
      <c r="DC42" s="223"/>
    </row>
    <row r="43" spans="1:107" s="19" customFormat="1" ht="13.5" customHeight="1">
      <c r="A43" s="42"/>
      <c r="B43" s="198" t="s">
        <v>81</v>
      </c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  <c r="W43" s="198"/>
      <c r="X43" s="198"/>
      <c r="Y43" s="198"/>
      <c r="Z43" s="198"/>
      <c r="AA43" s="198"/>
      <c r="AB43" s="198"/>
      <c r="AC43" s="198"/>
      <c r="AD43" s="198"/>
      <c r="AE43" s="199"/>
      <c r="AF43" s="200" t="s">
        <v>26</v>
      </c>
      <c r="AG43" s="201"/>
      <c r="AH43" s="201"/>
      <c r="AI43" s="201"/>
      <c r="AJ43" s="201"/>
      <c r="AK43" s="202"/>
      <c r="AL43" s="225" t="s">
        <v>87</v>
      </c>
      <c r="AM43" s="226"/>
      <c r="AN43" s="226"/>
      <c r="AO43" s="226"/>
      <c r="AP43" s="226"/>
      <c r="AQ43" s="226"/>
      <c r="AR43" s="226"/>
      <c r="AS43" s="226"/>
      <c r="AT43" s="226"/>
      <c r="AU43" s="226"/>
      <c r="AV43" s="226"/>
      <c r="AW43" s="226"/>
      <c r="AX43" s="226"/>
      <c r="AY43" s="226"/>
      <c r="AZ43" s="226"/>
      <c r="BA43" s="227"/>
      <c r="BB43" s="206">
        <f>SUM(BB44)</f>
        <v>10600</v>
      </c>
      <c r="BC43" s="206"/>
      <c r="BD43" s="206"/>
      <c r="BE43" s="206"/>
      <c r="BF43" s="206"/>
      <c r="BG43" s="206"/>
      <c r="BH43" s="206"/>
      <c r="BI43" s="206"/>
      <c r="BJ43" s="206"/>
      <c r="BK43" s="206"/>
      <c r="BL43" s="206"/>
      <c r="BM43" s="206"/>
      <c r="BN43" s="206"/>
      <c r="BO43" s="206"/>
      <c r="BP43" s="206"/>
      <c r="BQ43" s="206"/>
      <c r="BR43" s="206"/>
      <c r="BS43" s="206"/>
      <c r="BT43" s="206"/>
      <c r="BU43" s="206"/>
      <c r="BV43" s="206"/>
      <c r="BW43" s="206"/>
      <c r="BX43" s="206">
        <f>BX44</f>
        <v>600</v>
      </c>
      <c r="BY43" s="206"/>
      <c r="BZ43" s="206"/>
      <c r="CA43" s="206"/>
      <c r="CB43" s="206"/>
      <c r="CC43" s="206"/>
      <c r="CD43" s="206"/>
      <c r="CE43" s="206"/>
      <c r="CF43" s="206"/>
      <c r="CG43" s="206"/>
      <c r="CH43" s="206"/>
      <c r="CI43" s="206"/>
      <c r="CJ43" s="206"/>
      <c r="CK43" s="206"/>
      <c r="CL43" s="206"/>
      <c r="CM43" s="206"/>
      <c r="CN43" s="213">
        <f>BB43-BX43</f>
        <v>10000</v>
      </c>
      <c r="CO43" s="213"/>
      <c r="CP43" s="213"/>
      <c r="CQ43" s="213"/>
      <c r="CR43" s="213"/>
      <c r="CS43" s="213"/>
      <c r="CT43" s="213"/>
      <c r="CU43" s="213"/>
      <c r="CV43" s="213"/>
      <c r="CW43" s="213"/>
      <c r="CX43" s="213"/>
      <c r="CY43" s="213"/>
      <c r="CZ43" s="213"/>
      <c r="DA43" s="213"/>
      <c r="DB43" s="213"/>
      <c r="DC43" s="213"/>
    </row>
    <row r="44" spans="1:107" ht="65.25" customHeight="1">
      <c r="A44" s="13"/>
      <c r="B44" s="198" t="s">
        <v>75</v>
      </c>
      <c r="C44" s="198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  <c r="W44" s="198"/>
      <c r="X44" s="198"/>
      <c r="Y44" s="198"/>
      <c r="Z44" s="198"/>
      <c r="AA44" s="198"/>
      <c r="AB44" s="198"/>
      <c r="AC44" s="198"/>
      <c r="AD44" s="198"/>
      <c r="AE44" s="199"/>
      <c r="AF44" s="200" t="s">
        <v>26</v>
      </c>
      <c r="AG44" s="201"/>
      <c r="AH44" s="201"/>
      <c r="AI44" s="201"/>
      <c r="AJ44" s="201"/>
      <c r="AK44" s="202"/>
      <c r="AL44" s="225" t="s">
        <v>43</v>
      </c>
      <c r="AM44" s="226"/>
      <c r="AN44" s="226"/>
      <c r="AO44" s="226"/>
      <c r="AP44" s="226"/>
      <c r="AQ44" s="226"/>
      <c r="AR44" s="226"/>
      <c r="AS44" s="226"/>
      <c r="AT44" s="226"/>
      <c r="AU44" s="226"/>
      <c r="AV44" s="226"/>
      <c r="AW44" s="226"/>
      <c r="AX44" s="226"/>
      <c r="AY44" s="226"/>
      <c r="AZ44" s="226"/>
      <c r="BA44" s="227"/>
      <c r="BB44" s="206">
        <f>SUM(BB45)</f>
        <v>10600</v>
      </c>
      <c r="BC44" s="206"/>
      <c r="BD44" s="206"/>
      <c r="BE44" s="206"/>
      <c r="BF44" s="206"/>
      <c r="BG44" s="206"/>
      <c r="BH44" s="206"/>
      <c r="BI44" s="206"/>
      <c r="BJ44" s="206"/>
      <c r="BK44" s="206"/>
      <c r="BL44" s="206"/>
      <c r="BM44" s="206"/>
      <c r="BN44" s="206"/>
      <c r="BO44" s="206"/>
      <c r="BP44" s="206"/>
      <c r="BQ44" s="206"/>
      <c r="BR44" s="206"/>
      <c r="BS44" s="206"/>
      <c r="BT44" s="206"/>
      <c r="BU44" s="206"/>
      <c r="BV44" s="206"/>
      <c r="BW44" s="206"/>
      <c r="BX44" s="206">
        <f>BX45</f>
        <v>600</v>
      </c>
      <c r="BY44" s="206"/>
      <c r="BZ44" s="206"/>
      <c r="CA44" s="206"/>
      <c r="CB44" s="206"/>
      <c r="CC44" s="206"/>
      <c r="CD44" s="206"/>
      <c r="CE44" s="206"/>
      <c r="CF44" s="206"/>
      <c r="CG44" s="206"/>
      <c r="CH44" s="206"/>
      <c r="CI44" s="206"/>
      <c r="CJ44" s="206"/>
      <c r="CK44" s="206"/>
      <c r="CL44" s="206"/>
      <c r="CM44" s="206"/>
      <c r="CN44" s="213">
        <f>BB44-BX44</f>
        <v>10000</v>
      </c>
      <c r="CO44" s="213"/>
      <c r="CP44" s="213"/>
      <c r="CQ44" s="213"/>
      <c r="CR44" s="213"/>
      <c r="CS44" s="213"/>
      <c r="CT44" s="213"/>
      <c r="CU44" s="213"/>
      <c r="CV44" s="213"/>
      <c r="CW44" s="213"/>
      <c r="CX44" s="213"/>
      <c r="CY44" s="213"/>
      <c r="CZ44" s="213"/>
      <c r="DA44" s="213"/>
      <c r="DB44" s="213"/>
      <c r="DC44" s="213"/>
    </row>
    <row r="45" spans="1:107" ht="114.75" customHeight="1">
      <c r="A45" s="13"/>
      <c r="B45" s="188" t="s">
        <v>76</v>
      </c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8"/>
      <c r="W45" s="188"/>
      <c r="X45" s="188"/>
      <c r="Y45" s="188"/>
      <c r="Z45" s="188"/>
      <c r="AA45" s="188"/>
      <c r="AB45" s="188"/>
      <c r="AC45" s="188"/>
      <c r="AD45" s="188"/>
      <c r="AE45" s="189"/>
      <c r="AF45" s="190" t="s">
        <v>26</v>
      </c>
      <c r="AG45" s="191"/>
      <c r="AH45" s="191"/>
      <c r="AI45" s="191"/>
      <c r="AJ45" s="191"/>
      <c r="AK45" s="192"/>
      <c r="AL45" s="207" t="s">
        <v>59</v>
      </c>
      <c r="AM45" s="208"/>
      <c r="AN45" s="208"/>
      <c r="AO45" s="208"/>
      <c r="AP45" s="208"/>
      <c r="AQ45" s="208"/>
      <c r="AR45" s="208"/>
      <c r="AS45" s="208"/>
      <c r="AT45" s="208"/>
      <c r="AU45" s="208"/>
      <c r="AV45" s="208"/>
      <c r="AW45" s="208"/>
      <c r="AX45" s="208"/>
      <c r="AY45" s="208"/>
      <c r="AZ45" s="208"/>
      <c r="BA45" s="209"/>
      <c r="BB45" s="194">
        <v>10600</v>
      </c>
      <c r="BC45" s="194"/>
      <c r="BD45" s="194"/>
      <c r="BE45" s="194"/>
      <c r="BF45" s="194"/>
      <c r="BG45" s="194"/>
      <c r="BH45" s="194"/>
      <c r="BI45" s="194"/>
      <c r="BJ45" s="194"/>
      <c r="BK45" s="194"/>
      <c r="BL45" s="194"/>
      <c r="BM45" s="194"/>
      <c r="BN45" s="194"/>
      <c r="BO45" s="194"/>
      <c r="BP45" s="194"/>
      <c r="BQ45" s="194"/>
      <c r="BR45" s="194"/>
      <c r="BS45" s="194"/>
      <c r="BT45" s="194"/>
      <c r="BU45" s="194"/>
      <c r="BV45" s="194"/>
      <c r="BW45" s="194"/>
      <c r="BX45" s="194">
        <f>BX46</f>
        <v>600</v>
      </c>
      <c r="BY45" s="194"/>
      <c r="BZ45" s="194"/>
      <c r="CA45" s="194"/>
      <c r="CB45" s="194"/>
      <c r="CC45" s="194"/>
      <c r="CD45" s="194"/>
      <c r="CE45" s="194"/>
      <c r="CF45" s="194"/>
      <c r="CG45" s="194"/>
      <c r="CH45" s="194"/>
      <c r="CI45" s="194"/>
      <c r="CJ45" s="194"/>
      <c r="CK45" s="194"/>
      <c r="CL45" s="194"/>
      <c r="CM45" s="194"/>
      <c r="CN45" s="186">
        <f>BB45-BX45</f>
        <v>10000</v>
      </c>
      <c r="CO45" s="186"/>
      <c r="CP45" s="186"/>
      <c r="CQ45" s="186"/>
      <c r="CR45" s="186"/>
      <c r="CS45" s="186"/>
      <c r="CT45" s="186"/>
      <c r="CU45" s="186"/>
      <c r="CV45" s="186"/>
      <c r="CW45" s="186"/>
      <c r="CX45" s="186"/>
      <c r="CY45" s="186"/>
      <c r="CZ45" s="186"/>
      <c r="DA45" s="186"/>
      <c r="DB45" s="186"/>
      <c r="DC45" s="186"/>
    </row>
    <row r="46" spans="1:107" ht="102.75" customHeight="1">
      <c r="A46" s="13"/>
      <c r="B46" s="67" t="s">
        <v>76</v>
      </c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101"/>
      <c r="AF46" s="178" t="s">
        <v>26</v>
      </c>
      <c r="AG46" s="159"/>
      <c r="AH46" s="159"/>
      <c r="AI46" s="159"/>
      <c r="AJ46" s="159"/>
      <c r="AK46" s="160"/>
      <c r="AL46" s="179" t="s">
        <v>58</v>
      </c>
      <c r="AM46" s="180"/>
      <c r="AN46" s="180"/>
      <c r="AO46" s="180"/>
      <c r="AP46" s="180"/>
      <c r="AQ46" s="180"/>
      <c r="AR46" s="180"/>
      <c r="AS46" s="180"/>
      <c r="AT46" s="180"/>
      <c r="AU46" s="180"/>
      <c r="AV46" s="180"/>
      <c r="AW46" s="180"/>
      <c r="AX46" s="180"/>
      <c r="AY46" s="180"/>
      <c r="AZ46" s="180"/>
      <c r="BA46" s="181"/>
      <c r="BB46" s="103" t="s">
        <v>77</v>
      </c>
      <c r="BC46" s="103"/>
      <c r="BD46" s="103"/>
      <c r="BE46" s="103"/>
      <c r="BF46" s="103"/>
      <c r="BG46" s="103"/>
      <c r="BH46" s="103"/>
      <c r="BI46" s="103"/>
      <c r="BJ46" s="103"/>
      <c r="BK46" s="103"/>
      <c r="BL46" s="103"/>
      <c r="BM46" s="103"/>
      <c r="BN46" s="103"/>
      <c r="BO46" s="103"/>
      <c r="BP46" s="103"/>
      <c r="BQ46" s="103"/>
      <c r="BR46" s="103"/>
      <c r="BS46" s="103"/>
      <c r="BT46" s="103"/>
      <c r="BU46" s="103"/>
      <c r="BV46" s="103"/>
      <c r="BW46" s="103"/>
      <c r="BX46" s="103">
        <v>600</v>
      </c>
      <c r="BY46" s="103"/>
      <c r="BZ46" s="103"/>
      <c r="CA46" s="103"/>
      <c r="CB46" s="103"/>
      <c r="CC46" s="103"/>
      <c r="CD46" s="103"/>
      <c r="CE46" s="103"/>
      <c r="CF46" s="103"/>
      <c r="CG46" s="103"/>
      <c r="CH46" s="103"/>
      <c r="CI46" s="103"/>
      <c r="CJ46" s="103"/>
      <c r="CK46" s="103"/>
      <c r="CL46" s="103"/>
      <c r="CM46" s="103"/>
      <c r="CN46" s="223">
        <v>-600</v>
      </c>
      <c r="CO46" s="223"/>
      <c r="CP46" s="223"/>
      <c r="CQ46" s="223"/>
      <c r="CR46" s="223"/>
      <c r="CS46" s="223"/>
      <c r="CT46" s="223"/>
      <c r="CU46" s="223"/>
      <c r="CV46" s="223"/>
      <c r="CW46" s="223"/>
      <c r="CX46" s="223"/>
      <c r="CY46" s="223"/>
      <c r="CZ46" s="223"/>
      <c r="DA46" s="223"/>
      <c r="DB46" s="223"/>
      <c r="DC46" s="223"/>
    </row>
    <row r="47" spans="1:107" s="18" customFormat="1" ht="61.5" customHeight="1">
      <c r="A47" s="42"/>
      <c r="B47" s="198" t="s">
        <v>82</v>
      </c>
      <c r="C47" s="228"/>
      <c r="D47" s="228"/>
      <c r="E47" s="228"/>
      <c r="F47" s="228"/>
      <c r="G47" s="228"/>
      <c r="H47" s="228"/>
      <c r="I47" s="228"/>
      <c r="J47" s="228"/>
      <c r="K47" s="228"/>
      <c r="L47" s="228"/>
      <c r="M47" s="228"/>
      <c r="N47" s="228"/>
      <c r="O47" s="228"/>
      <c r="P47" s="228"/>
      <c r="Q47" s="228"/>
      <c r="R47" s="228"/>
      <c r="S47" s="228"/>
      <c r="T47" s="228"/>
      <c r="U47" s="228"/>
      <c r="V47" s="228"/>
      <c r="W47" s="228"/>
      <c r="X47" s="228"/>
      <c r="Y47" s="228"/>
      <c r="Z47" s="228"/>
      <c r="AA47" s="228"/>
      <c r="AB47" s="228"/>
      <c r="AC47" s="228"/>
      <c r="AD47" s="228"/>
      <c r="AE47" s="229"/>
      <c r="AF47" s="200" t="s">
        <v>26</v>
      </c>
      <c r="AG47" s="201"/>
      <c r="AH47" s="201"/>
      <c r="AI47" s="201"/>
      <c r="AJ47" s="201"/>
      <c r="AK47" s="202"/>
      <c r="AL47" s="210" t="s">
        <v>42</v>
      </c>
      <c r="AM47" s="210"/>
      <c r="AN47" s="210"/>
      <c r="AO47" s="210"/>
      <c r="AP47" s="210"/>
      <c r="AQ47" s="210"/>
      <c r="AR47" s="210"/>
      <c r="AS47" s="210"/>
      <c r="AT47" s="210"/>
      <c r="AU47" s="210"/>
      <c r="AV47" s="210"/>
      <c r="AW47" s="210"/>
      <c r="AX47" s="210"/>
      <c r="AY47" s="210"/>
      <c r="AZ47" s="210"/>
      <c r="BA47" s="210"/>
      <c r="BB47" s="206">
        <f>BB48</f>
        <v>165500</v>
      </c>
      <c r="BC47" s="206"/>
      <c r="BD47" s="206"/>
      <c r="BE47" s="206"/>
      <c r="BF47" s="206"/>
      <c r="BG47" s="206"/>
      <c r="BH47" s="206"/>
      <c r="BI47" s="206"/>
      <c r="BJ47" s="206"/>
      <c r="BK47" s="206"/>
      <c r="BL47" s="206"/>
      <c r="BM47" s="206"/>
      <c r="BN47" s="206"/>
      <c r="BO47" s="206"/>
      <c r="BP47" s="206"/>
      <c r="BQ47" s="206"/>
      <c r="BR47" s="206"/>
      <c r="BS47" s="206"/>
      <c r="BT47" s="206"/>
      <c r="BU47" s="206"/>
      <c r="BV47" s="206"/>
      <c r="BW47" s="206"/>
      <c r="BX47" s="206">
        <f>SUM(BX48)</f>
        <v>20662.22</v>
      </c>
      <c r="BY47" s="206"/>
      <c r="BZ47" s="206"/>
      <c r="CA47" s="206"/>
      <c r="CB47" s="206"/>
      <c r="CC47" s="206"/>
      <c r="CD47" s="206"/>
      <c r="CE47" s="206"/>
      <c r="CF47" s="206"/>
      <c r="CG47" s="206"/>
      <c r="CH47" s="206"/>
      <c r="CI47" s="206"/>
      <c r="CJ47" s="206"/>
      <c r="CK47" s="206"/>
      <c r="CL47" s="206"/>
      <c r="CM47" s="206"/>
      <c r="CN47" s="213">
        <f>BB47-BX47</f>
        <v>144837.78</v>
      </c>
      <c r="CO47" s="213"/>
      <c r="CP47" s="213"/>
      <c r="CQ47" s="213"/>
      <c r="CR47" s="213"/>
      <c r="CS47" s="213"/>
      <c r="CT47" s="213"/>
      <c r="CU47" s="213"/>
      <c r="CV47" s="213"/>
      <c r="CW47" s="213"/>
      <c r="CX47" s="213"/>
      <c r="CY47" s="213"/>
      <c r="CZ47" s="213"/>
      <c r="DA47" s="213"/>
      <c r="DB47" s="213"/>
      <c r="DC47" s="213"/>
    </row>
    <row r="48" spans="1:107" s="19" customFormat="1" ht="141.75" customHeight="1">
      <c r="A48" s="42"/>
      <c r="B48" s="198" t="s">
        <v>92</v>
      </c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  <c r="W48" s="198"/>
      <c r="X48" s="198"/>
      <c r="Y48" s="198"/>
      <c r="Z48" s="198"/>
      <c r="AA48" s="198"/>
      <c r="AB48" s="198"/>
      <c r="AC48" s="198"/>
      <c r="AD48" s="198"/>
      <c r="AE48" s="199"/>
      <c r="AF48" s="200" t="s">
        <v>26</v>
      </c>
      <c r="AG48" s="201"/>
      <c r="AH48" s="201"/>
      <c r="AI48" s="201"/>
      <c r="AJ48" s="201"/>
      <c r="AK48" s="202"/>
      <c r="AL48" s="210" t="s">
        <v>41</v>
      </c>
      <c r="AM48" s="210"/>
      <c r="AN48" s="210"/>
      <c r="AO48" s="210"/>
      <c r="AP48" s="210"/>
      <c r="AQ48" s="210"/>
      <c r="AR48" s="210"/>
      <c r="AS48" s="210"/>
      <c r="AT48" s="210"/>
      <c r="AU48" s="210"/>
      <c r="AV48" s="210"/>
      <c r="AW48" s="210"/>
      <c r="AX48" s="210"/>
      <c r="AY48" s="210"/>
      <c r="AZ48" s="210"/>
      <c r="BA48" s="210"/>
      <c r="BB48" s="206">
        <f>BB49</f>
        <v>165500</v>
      </c>
      <c r="BC48" s="206"/>
      <c r="BD48" s="206"/>
      <c r="BE48" s="206"/>
      <c r="BF48" s="206"/>
      <c r="BG48" s="206"/>
      <c r="BH48" s="206"/>
      <c r="BI48" s="206"/>
      <c r="BJ48" s="206"/>
      <c r="BK48" s="206"/>
      <c r="BL48" s="206"/>
      <c r="BM48" s="206"/>
      <c r="BN48" s="206"/>
      <c r="BO48" s="206"/>
      <c r="BP48" s="206"/>
      <c r="BQ48" s="206"/>
      <c r="BR48" s="206"/>
      <c r="BS48" s="206"/>
      <c r="BT48" s="206"/>
      <c r="BU48" s="206"/>
      <c r="BV48" s="206"/>
      <c r="BW48" s="206"/>
      <c r="BX48" s="206">
        <f>BX49</f>
        <v>20662.22</v>
      </c>
      <c r="BY48" s="206"/>
      <c r="BZ48" s="206"/>
      <c r="CA48" s="206"/>
      <c r="CB48" s="206"/>
      <c r="CC48" s="206"/>
      <c r="CD48" s="206"/>
      <c r="CE48" s="206"/>
      <c r="CF48" s="206"/>
      <c r="CG48" s="206"/>
      <c r="CH48" s="206"/>
      <c r="CI48" s="206"/>
      <c r="CJ48" s="206"/>
      <c r="CK48" s="206"/>
      <c r="CL48" s="206"/>
      <c r="CM48" s="206"/>
      <c r="CN48" s="213">
        <f>BB48-BX48</f>
        <v>144837.78</v>
      </c>
      <c r="CO48" s="213"/>
      <c r="CP48" s="213"/>
      <c r="CQ48" s="213"/>
      <c r="CR48" s="213"/>
      <c r="CS48" s="213"/>
      <c r="CT48" s="213"/>
      <c r="CU48" s="213"/>
      <c r="CV48" s="213"/>
      <c r="CW48" s="213"/>
      <c r="CX48" s="213"/>
      <c r="CY48" s="213"/>
      <c r="CZ48" s="213"/>
      <c r="DA48" s="213"/>
      <c r="DB48" s="213"/>
      <c r="DC48" s="213"/>
    </row>
    <row r="49" spans="1:107" ht="54.75" customHeight="1">
      <c r="A49" s="13"/>
      <c r="B49" s="188" t="s">
        <v>114</v>
      </c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188"/>
      <c r="R49" s="188"/>
      <c r="S49" s="188"/>
      <c r="T49" s="188"/>
      <c r="U49" s="188"/>
      <c r="V49" s="188"/>
      <c r="W49" s="188"/>
      <c r="X49" s="188"/>
      <c r="Y49" s="188"/>
      <c r="Z49" s="188"/>
      <c r="AA49" s="188"/>
      <c r="AB49" s="188"/>
      <c r="AC49" s="188"/>
      <c r="AD49" s="188"/>
      <c r="AE49" s="189"/>
      <c r="AF49" s="190" t="s">
        <v>26</v>
      </c>
      <c r="AG49" s="191"/>
      <c r="AH49" s="191"/>
      <c r="AI49" s="191"/>
      <c r="AJ49" s="191"/>
      <c r="AK49" s="192"/>
      <c r="AL49" s="207" t="s">
        <v>113</v>
      </c>
      <c r="AM49" s="208"/>
      <c r="AN49" s="208"/>
      <c r="AO49" s="208"/>
      <c r="AP49" s="208"/>
      <c r="AQ49" s="208"/>
      <c r="AR49" s="208"/>
      <c r="AS49" s="208"/>
      <c r="AT49" s="208"/>
      <c r="AU49" s="208"/>
      <c r="AV49" s="208"/>
      <c r="AW49" s="208"/>
      <c r="AX49" s="208"/>
      <c r="AY49" s="208"/>
      <c r="AZ49" s="208"/>
      <c r="BA49" s="209"/>
      <c r="BB49" s="195">
        <f>BB50</f>
        <v>165500</v>
      </c>
      <c r="BC49" s="196"/>
      <c r="BD49" s="196"/>
      <c r="BE49" s="196"/>
      <c r="BF49" s="196"/>
      <c r="BG49" s="196"/>
      <c r="BH49" s="196"/>
      <c r="BI49" s="196"/>
      <c r="BJ49" s="196"/>
      <c r="BK49" s="196"/>
      <c r="BL49" s="196"/>
      <c r="BM49" s="196"/>
      <c r="BN49" s="196"/>
      <c r="BO49" s="196"/>
      <c r="BP49" s="196"/>
      <c r="BQ49" s="196"/>
      <c r="BR49" s="196"/>
      <c r="BS49" s="196"/>
      <c r="BT49" s="196"/>
      <c r="BU49" s="196"/>
      <c r="BV49" s="196"/>
      <c r="BW49" s="197"/>
      <c r="BX49" s="195">
        <f>BX50</f>
        <v>20662.22</v>
      </c>
      <c r="BY49" s="196"/>
      <c r="BZ49" s="196"/>
      <c r="CA49" s="196"/>
      <c r="CB49" s="196"/>
      <c r="CC49" s="196"/>
      <c r="CD49" s="196"/>
      <c r="CE49" s="196"/>
      <c r="CF49" s="196"/>
      <c r="CG49" s="196"/>
      <c r="CH49" s="196"/>
      <c r="CI49" s="196"/>
      <c r="CJ49" s="196"/>
      <c r="CK49" s="196"/>
      <c r="CL49" s="196"/>
      <c r="CM49" s="197"/>
      <c r="CN49" s="246">
        <f>BB49-BX49</f>
        <v>144837.78</v>
      </c>
      <c r="CO49" s="247"/>
      <c r="CP49" s="247"/>
      <c r="CQ49" s="247"/>
      <c r="CR49" s="247"/>
      <c r="CS49" s="247"/>
      <c r="CT49" s="247"/>
      <c r="CU49" s="247"/>
      <c r="CV49" s="247"/>
      <c r="CW49" s="247"/>
      <c r="CX49" s="247"/>
      <c r="CY49" s="247"/>
      <c r="CZ49" s="247"/>
      <c r="DA49" s="247"/>
      <c r="DB49" s="247"/>
      <c r="DC49" s="248"/>
    </row>
    <row r="50" spans="1:107" ht="53.25" customHeight="1">
      <c r="A50" s="13"/>
      <c r="B50" s="67" t="s">
        <v>128</v>
      </c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101"/>
      <c r="AF50" s="178" t="s">
        <v>26</v>
      </c>
      <c r="AG50" s="159"/>
      <c r="AH50" s="159"/>
      <c r="AI50" s="159"/>
      <c r="AJ50" s="159"/>
      <c r="AK50" s="160"/>
      <c r="AL50" s="179" t="s">
        <v>112</v>
      </c>
      <c r="AM50" s="180"/>
      <c r="AN50" s="180"/>
      <c r="AO50" s="180"/>
      <c r="AP50" s="180"/>
      <c r="AQ50" s="180"/>
      <c r="AR50" s="180"/>
      <c r="AS50" s="180"/>
      <c r="AT50" s="180"/>
      <c r="AU50" s="180"/>
      <c r="AV50" s="180"/>
      <c r="AW50" s="180"/>
      <c r="AX50" s="180"/>
      <c r="AY50" s="180"/>
      <c r="AZ50" s="180"/>
      <c r="BA50" s="181"/>
      <c r="BB50" s="77">
        <v>165500</v>
      </c>
      <c r="BC50" s="155"/>
      <c r="BD50" s="155"/>
      <c r="BE50" s="155"/>
      <c r="BF50" s="155"/>
      <c r="BG50" s="155"/>
      <c r="BH50" s="155"/>
      <c r="BI50" s="155"/>
      <c r="BJ50" s="155"/>
      <c r="BK50" s="155"/>
      <c r="BL50" s="155"/>
      <c r="BM50" s="155"/>
      <c r="BN50" s="155"/>
      <c r="BO50" s="155"/>
      <c r="BP50" s="155"/>
      <c r="BQ50" s="155"/>
      <c r="BR50" s="155"/>
      <c r="BS50" s="155"/>
      <c r="BT50" s="155"/>
      <c r="BU50" s="155"/>
      <c r="BV50" s="155"/>
      <c r="BW50" s="156"/>
      <c r="BX50" s="77">
        <v>20662.22</v>
      </c>
      <c r="BY50" s="155"/>
      <c r="BZ50" s="155"/>
      <c r="CA50" s="155"/>
      <c r="CB50" s="155"/>
      <c r="CC50" s="155"/>
      <c r="CD50" s="155"/>
      <c r="CE50" s="155"/>
      <c r="CF50" s="155"/>
      <c r="CG50" s="155"/>
      <c r="CH50" s="155"/>
      <c r="CI50" s="155"/>
      <c r="CJ50" s="155"/>
      <c r="CK50" s="155"/>
      <c r="CL50" s="155"/>
      <c r="CM50" s="156"/>
      <c r="CN50" s="239">
        <f>BB50-BX50</f>
        <v>144837.78</v>
      </c>
      <c r="CO50" s="240"/>
      <c r="CP50" s="240"/>
      <c r="CQ50" s="240"/>
      <c r="CR50" s="240"/>
      <c r="CS50" s="240"/>
      <c r="CT50" s="240"/>
      <c r="CU50" s="240"/>
      <c r="CV50" s="240"/>
      <c r="CW50" s="240"/>
      <c r="CX50" s="240"/>
      <c r="CY50" s="240"/>
      <c r="CZ50" s="240"/>
      <c r="DA50" s="240"/>
      <c r="DB50" s="240"/>
      <c r="DC50" s="241"/>
    </row>
    <row r="51" spans="1:107" s="18" customFormat="1" ht="26.25" customHeight="1">
      <c r="A51" s="42"/>
      <c r="B51" s="198" t="s">
        <v>206</v>
      </c>
      <c r="C51" s="198"/>
      <c r="D51" s="198"/>
      <c r="E51" s="198"/>
      <c r="F51" s="198"/>
      <c r="G51" s="198"/>
      <c r="H51" s="198"/>
      <c r="I51" s="198"/>
      <c r="J51" s="198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  <c r="W51" s="198"/>
      <c r="X51" s="198"/>
      <c r="Y51" s="198"/>
      <c r="Z51" s="198"/>
      <c r="AA51" s="198"/>
      <c r="AB51" s="198"/>
      <c r="AC51" s="198"/>
      <c r="AD51" s="198"/>
      <c r="AE51" s="199"/>
      <c r="AF51" s="200" t="s">
        <v>26</v>
      </c>
      <c r="AG51" s="201"/>
      <c r="AH51" s="201"/>
      <c r="AI51" s="201"/>
      <c r="AJ51" s="201"/>
      <c r="AK51" s="202"/>
      <c r="AL51" s="210" t="s">
        <v>209</v>
      </c>
      <c r="AM51" s="210"/>
      <c r="AN51" s="210"/>
      <c r="AO51" s="210"/>
      <c r="AP51" s="210"/>
      <c r="AQ51" s="210"/>
      <c r="AR51" s="210"/>
      <c r="AS51" s="210"/>
      <c r="AT51" s="210"/>
      <c r="AU51" s="210"/>
      <c r="AV51" s="210"/>
      <c r="AW51" s="210"/>
      <c r="AX51" s="210"/>
      <c r="AY51" s="210"/>
      <c r="AZ51" s="210"/>
      <c r="BA51" s="210"/>
      <c r="BB51" s="206">
        <f>BB52</f>
        <v>8500</v>
      </c>
      <c r="BC51" s="206"/>
      <c r="BD51" s="206"/>
      <c r="BE51" s="206"/>
      <c r="BF51" s="206"/>
      <c r="BG51" s="206"/>
      <c r="BH51" s="206"/>
      <c r="BI51" s="206"/>
      <c r="BJ51" s="206"/>
      <c r="BK51" s="206"/>
      <c r="BL51" s="206"/>
      <c r="BM51" s="206"/>
      <c r="BN51" s="206"/>
      <c r="BO51" s="206"/>
      <c r="BP51" s="206"/>
      <c r="BQ51" s="206"/>
      <c r="BR51" s="206"/>
      <c r="BS51" s="206"/>
      <c r="BT51" s="206"/>
      <c r="BU51" s="206"/>
      <c r="BV51" s="206"/>
      <c r="BW51" s="206"/>
      <c r="BX51" s="206" t="s">
        <v>77</v>
      </c>
      <c r="BY51" s="206"/>
      <c r="BZ51" s="206"/>
      <c r="CA51" s="206"/>
      <c r="CB51" s="206"/>
      <c r="CC51" s="206"/>
      <c r="CD51" s="206"/>
      <c r="CE51" s="206"/>
      <c r="CF51" s="206"/>
      <c r="CG51" s="206"/>
      <c r="CH51" s="206"/>
      <c r="CI51" s="206"/>
      <c r="CJ51" s="206"/>
      <c r="CK51" s="206"/>
      <c r="CL51" s="206"/>
      <c r="CM51" s="206"/>
      <c r="CN51" s="213">
        <v>8500</v>
      </c>
      <c r="CO51" s="213"/>
      <c r="CP51" s="213"/>
      <c r="CQ51" s="213"/>
      <c r="CR51" s="213"/>
      <c r="CS51" s="213"/>
      <c r="CT51" s="213"/>
      <c r="CU51" s="213"/>
      <c r="CV51" s="213"/>
      <c r="CW51" s="213"/>
      <c r="CX51" s="213"/>
      <c r="CY51" s="213"/>
      <c r="CZ51" s="213"/>
      <c r="DA51" s="213"/>
      <c r="DB51" s="213"/>
      <c r="DC51" s="213"/>
    </row>
    <row r="52" spans="1:107" ht="110.25" customHeight="1">
      <c r="A52" s="13"/>
      <c r="B52" s="67" t="s">
        <v>207</v>
      </c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101"/>
      <c r="AF52" s="224" t="s">
        <v>26</v>
      </c>
      <c r="AG52" s="109"/>
      <c r="AH52" s="109"/>
      <c r="AI52" s="109"/>
      <c r="AJ52" s="109"/>
      <c r="AK52" s="110"/>
      <c r="AL52" s="203" t="s">
        <v>208</v>
      </c>
      <c r="AM52" s="204"/>
      <c r="AN52" s="204"/>
      <c r="AO52" s="204"/>
      <c r="AP52" s="204"/>
      <c r="AQ52" s="204"/>
      <c r="AR52" s="204"/>
      <c r="AS52" s="204"/>
      <c r="AT52" s="204"/>
      <c r="AU52" s="204"/>
      <c r="AV52" s="204"/>
      <c r="AW52" s="204"/>
      <c r="AX52" s="204"/>
      <c r="AY52" s="204"/>
      <c r="AZ52" s="204"/>
      <c r="BA52" s="205"/>
      <c r="BB52" s="79">
        <v>8500</v>
      </c>
      <c r="BC52" s="153"/>
      <c r="BD52" s="153"/>
      <c r="BE52" s="153"/>
      <c r="BF52" s="153"/>
      <c r="BG52" s="153"/>
      <c r="BH52" s="153"/>
      <c r="BI52" s="153"/>
      <c r="BJ52" s="153"/>
      <c r="BK52" s="153"/>
      <c r="BL52" s="153"/>
      <c r="BM52" s="153"/>
      <c r="BN52" s="153"/>
      <c r="BO52" s="153"/>
      <c r="BP52" s="153"/>
      <c r="BQ52" s="153"/>
      <c r="BR52" s="153"/>
      <c r="BS52" s="153"/>
      <c r="BT52" s="153"/>
      <c r="BU52" s="153"/>
      <c r="BV52" s="153"/>
      <c r="BW52" s="154"/>
      <c r="BX52" s="169" t="s">
        <v>77</v>
      </c>
      <c r="BY52" s="170"/>
      <c r="BZ52" s="170"/>
      <c r="CA52" s="170"/>
      <c r="CB52" s="170"/>
      <c r="CC52" s="170"/>
      <c r="CD52" s="170"/>
      <c r="CE52" s="170"/>
      <c r="CF52" s="170"/>
      <c r="CG52" s="170"/>
      <c r="CH52" s="170"/>
      <c r="CI52" s="170"/>
      <c r="CJ52" s="170"/>
      <c r="CK52" s="170"/>
      <c r="CL52" s="170"/>
      <c r="CM52" s="171"/>
      <c r="CN52" s="169">
        <v>8500</v>
      </c>
      <c r="CO52" s="170"/>
      <c r="CP52" s="170"/>
      <c r="CQ52" s="170"/>
      <c r="CR52" s="170"/>
      <c r="CS52" s="170"/>
      <c r="CT52" s="170"/>
      <c r="CU52" s="170"/>
      <c r="CV52" s="170"/>
      <c r="CW52" s="170"/>
      <c r="CX52" s="170"/>
      <c r="CY52" s="170"/>
      <c r="CZ52" s="170"/>
      <c r="DA52" s="170"/>
      <c r="DB52" s="170"/>
      <c r="DC52" s="171"/>
    </row>
    <row r="53" spans="1:107" s="18" customFormat="1" ht="12.75" customHeight="1">
      <c r="A53" s="42"/>
      <c r="B53" s="198" t="s">
        <v>83</v>
      </c>
      <c r="C53" s="198"/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  <c r="W53" s="198"/>
      <c r="X53" s="198"/>
      <c r="Y53" s="198"/>
      <c r="Z53" s="198"/>
      <c r="AA53" s="198"/>
      <c r="AB53" s="198"/>
      <c r="AC53" s="198"/>
      <c r="AD53" s="198"/>
      <c r="AE53" s="199"/>
      <c r="AF53" s="200" t="s">
        <v>26</v>
      </c>
      <c r="AG53" s="201"/>
      <c r="AH53" s="201"/>
      <c r="AI53" s="201"/>
      <c r="AJ53" s="201"/>
      <c r="AK53" s="202"/>
      <c r="AL53" s="210" t="s">
        <v>46</v>
      </c>
      <c r="AM53" s="210"/>
      <c r="AN53" s="210"/>
      <c r="AO53" s="210"/>
      <c r="AP53" s="210"/>
      <c r="AQ53" s="210"/>
      <c r="AR53" s="210"/>
      <c r="AS53" s="210"/>
      <c r="AT53" s="210"/>
      <c r="AU53" s="210"/>
      <c r="AV53" s="210"/>
      <c r="AW53" s="210"/>
      <c r="AX53" s="210"/>
      <c r="AY53" s="210"/>
      <c r="AZ53" s="210"/>
      <c r="BA53" s="210"/>
      <c r="BB53" s="206">
        <f>BB54+BB56</f>
        <v>142000</v>
      </c>
      <c r="BC53" s="206"/>
      <c r="BD53" s="206"/>
      <c r="BE53" s="206"/>
      <c r="BF53" s="206"/>
      <c r="BG53" s="206"/>
      <c r="BH53" s="206"/>
      <c r="BI53" s="206"/>
      <c r="BJ53" s="206"/>
      <c r="BK53" s="206"/>
      <c r="BL53" s="206"/>
      <c r="BM53" s="206"/>
      <c r="BN53" s="206"/>
      <c r="BO53" s="206"/>
      <c r="BP53" s="206"/>
      <c r="BQ53" s="206"/>
      <c r="BR53" s="206"/>
      <c r="BS53" s="206"/>
      <c r="BT53" s="206"/>
      <c r="BU53" s="206"/>
      <c r="BV53" s="206"/>
      <c r="BW53" s="206"/>
      <c r="BX53" s="206">
        <f>BX56</f>
        <v>110000</v>
      </c>
      <c r="BY53" s="206"/>
      <c r="BZ53" s="206"/>
      <c r="CA53" s="206"/>
      <c r="CB53" s="206"/>
      <c r="CC53" s="206"/>
      <c r="CD53" s="206"/>
      <c r="CE53" s="206"/>
      <c r="CF53" s="206"/>
      <c r="CG53" s="206"/>
      <c r="CH53" s="206"/>
      <c r="CI53" s="206"/>
      <c r="CJ53" s="206"/>
      <c r="CK53" s="206"/>
      <c r="CL53" s="206"/>
      <c r="CM53" s="206"/>
      <c r="CN53" s="213">
        <f aca="true" t="shared" si="0" ref="CN53:CN59">BB53-BX53</f>
        <v>32000</v>
      </c>
      <c r="CO53" s="213"/>
      <c r="CP53" s="213"/>
      <c r="CQ53" s="213"/>
      <c r="CR53" s="213"/>
      <c r="CS53" s="213"/>
      <c r="CT53" s="213"/>
      <c r="CU53" s="213"/>
      <c r="CV53" s="213"/>
      <c r="CW53" s="213"/>
      <c r="CX53" s="213"/>
      <c r="CY53" s="213"/>
      <c r="CZ53" s="213"/>
      <c r="DA53" s="213"/>
      <c r="DB53" s="213"/>
      <c r="DC53" s="213"/>
    </row>
    <row r="54" spans="1:107" ht="22.5" customHeight="1">
      <c r="A54" s="13"/>
      <c r="B54" s="188" t="s">
        <v>111</v>
      </c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188"/>
      <c r="X54" s="188"/>
      <c r="Y54" s="188"/>
      <c r="Z54" s="188"/>
      <c r="AA54" s="188"/>
      <c r="AB54" s="188"/>
      <c r="AC54" s="188"/>
      <c r="AD54" s="188"/>
      <c r="AE54" s="189"/>
      <c r="AF54" s="190" t="s">
        <v>26</v>
      </c>
      <c r="AG54" s="191"/>
      <c r="AH54" s="191"/>
      <c r="AI54" s="191"/>
      <c r="AJ54" s="191"/>
      <c r="AK54" s="192"/>
      <c r="AL54" s="193" t="s">
        <v>194</v>
      </c>
      <c r="AM54" s="193"/>
      <c r="AN54" s="193"/>
      <c r="AO54" s="193"/>
      <c r="AP54" s="193"/>
      <c r="AQ54" s="193"/>
      <c r="AR54" s="193"/>
      <c r="AS54" s="193"/>
      <c r="AT54" s="193"/>
      <c r="AU54" s="193"/>
      <c r="AV54" s="193"/>
      <c r="AW54" s="193"/>
      <c r="AX54" s="193"/>
      <c r="AY54" s="193"/>
      <c r="AZ54" s="193"/>
      <c r="BA54" s="193"/>
      <c r="BB54" s="194">
        <f>BB55</f>
        <v>32000</v>
      </c>
      <c r="BC54" s="194"/>
      <c r="BD54" s="194"/>
      <c r="BE54" s="194"/>
      <c r="BF54" s="194"/>
      <c r="BG54" s="194"/>
      <c r="BH54" s="194"/>
      <c r="BI54" s="194"/>
      <c r="BJ54" s="194"/>
      <c r="BK54" s="194"/>
      <c r="BL54" s="194"/>
      <c r="BM54" s="194"/>
      <c r="BN54" s="194"/>
      <c r="BO54" s="194"/>
      <c r="BP54" s="194"/>
      <c r="BQ54" s="194"/>
      <c r="BR54" s="194"/>
      <c r="BS54" s="194"/>
      <c r="BT54" s="194"/>
      <c r="BU54" s="194"/>
      <c r="BV54" s="194"/>
      <c r="BW54" s="194"/>
      <c r="BX54" s="186" t="str">
        <f>BX55</f>
        <v>-</v>
      </c>
      <c r="BY54" s="186"/>
      <c r="BZ54" s="186"/>
      <c r="CA54" s="186"/>
      <c r="CB54" s="186"/>
      <c r="CC54" s="186"/>
      <c r="CD54" s="186"/>
      <c r="CE54" s="186"/>
      <c r="CF54" s="186"/>
      <c r="CG54" s="186"/>
      <c r="CH54" s="186"/>
      <c r="CI54" s="186"/>
      <c r="CJ54" s="186"/>
      <c r="CK54" s="186"/>
      <c r="CL54" s="186"/>
      <c r="CM54" s="186"/>
      <c r="CN54" s="186">
        <v>32000</v>
      </c>
      <c r="CO54" s="186"/>
      <c r="CP54" s="186"/>
      <c r="CQ54" s="186"/>
      <c r="CR54" s="186"/>
      <c r="CS54" s="186"/>
      <c r="CT54" s="186"/>
      <c r="CU54" s="186"/>
      <c r="CV54" s="186"/>
      <c r="CW54" s="186"/>
      <c r="CX54" s="186"/>
      <c r="CY54" s="186"/>
      <c r="CZ54" s="186"/>
      <c r="DA54" s="186"/>
      <c r="DB54" s="186"/>
      <c r="DC54" s="186"/>
    </row>
    <row r="55" spans="1:107" ht="37.5" customHeight="1">
      <c r="A55" s="13"/>
      <c r="B55" s="70" t="s">
        <v>129</v>
      </c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1"/>
      <c r="AF55" s="178" t="s">
        <v>26</v>
      </c>
      <c r="AG55" s="159"/>
      <c r="AH55" s="159"/>
      <c r="AI55" s="159"/>
      <c r="AJ55" s="159"/>
      <c r="AK55" s="160"/>
      <c r="AL55" s="187" t="s">
        <v>195</v>
      </c>
      <c r="AM55" s="187"/>
      <c r="AN55" s="187"/>
      <c r="AO55" s="187"/>
      <c r="AP55" s="187"/>
      <c r="AQ55" s="187"/>
      <c r="AR55" s="187"/>
      <c r="AS55" s="187"/>
      <c r="AT55" s="187"/>
      <c r="AU55" s="187"/>
      <c r="AV55" s="187"/>
      <c r="AW55" s="187"/>
      <c r="AX55" s="187"/>
      <c r="AY55" s="187"/>
      <c r="AZ55" s="187"/>
      <c r="BA55" s="187"/>
      <c r="BB55" s="103">
        <v>32000</v>
      </c>
      <c r="BC55" s="103"/>
      <c r="BD55" s="103"/>
      <c r="BE55" s="103"/>
      <c r="BF55" s="103"/>
      <c r="BG55" s="103"/>
      <c r="BH55" s="103"/>
      <c r="BI55" s="103"/>
      <c r="BJ55" s="103"/>
      <c r="BK55" s="103"/>
      <c r="BL55" s="103"/>
      <c r="BM55" s="103"/>
      <c r="BN55" s="103"/>
      <c r="BO55" s="103"/>
      <c r="BP55" s="103"/>
      <c r="BQ55" s="103"/>
      <c r="BR55" s="103"/>
      <c r="BS55" s="103"/>
      <c r="BT55" s="103"/>
      <c r="BU55" s="103"/>
      <c r="BV55" s="103"/>
      <c r="BW55" s="103"/>
      <c r="BX55" s="103" t="s">
        <v>77</v>
      </c>
      <c r="BY55" s="103"/>
      <c r="BZ55" s="103"/>
      <c r="CA55" s="103"/>
      <c r="CB55" s="103"/>
      <c r="CC55" s="103"/>
      <c r="CD55" s="103"/>
      <c r="CE55" s="103"/>
      <c r="CF55" s="103"/>
      <c r="CG55" s="103"/>
      <c r="CH55" s="103"/>
      <c r="CI55" s="103"/>
      <c r="CJ55" s="103"/>
      <c r="CK55" s="103"/>
      <c r="CL55" s="103"/>
      <c r="CM55" s="103"/>
      <c r="CN55" s="223">
        <f>BB55</f>
        <v>32000</v>
      </c>
      <c r="CO55" s="223"/>
      <c r="CP55" s="223"/>
      <c r="CQ55" s="223"/>
      <c r="CR55" s="223"/>
      <c r="CS55" s="223"/>
      <c r="CT55" s="223"/>
      <c r="CU55" s="223"/>
      <c r="CV55" s="223"/>
      <c r="CW55" s="223"/>
      <c r="CX55" s="223"/>
      <c r="CY55" s="223"/>
      <c r="CZ55" s="223"/>
      <c r="DA55" s="223"/>
      <c r="DB55" s="223"/>
      <c r="DC55" s="223"/>
    </row>
    <row r="56" spans="1:107" ht="22.5" customHeight="1">
      <c r="A56" s="13"/>
      <c r="B56" s="198" t="s">
        <v>220</v>
      </c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8"/>
      <c r="W56" s="198"/>
      <c r="X56" s="198"/>
      <c r="Y56" s="198"/>
      <c r="Z56" s="198"/>
      <c r="AA56" s="198"/>
      <c r="AB56" s="198"/>
      <c r="AC56" s="198"/>
      <c r="AD56" s="198"/>
      <c r="AE56" s="199"/>
      <c r="AF56" s="200" t="s">
        <v>26</v>
      </c>
      <c r="AG56" s="201"/>
      <c r="AH56" s="201"/>
      <c r="AI56" s="201"/>
      <c r="AJ56" s="201"/>
      <c r="AK56" s="202"/>
      <c r="AL56" s="210" t="s">
        <v>221</v>
      </c>
      <c r="AM56" s="210"/>
      <c r="AN56" s="210"/>
      <c r="AO56" s="210"/>
      <c r="AP56" s="210"/>
      <c r="AQ56" s="210"/>
      <c r="AR56" s="210"/>
      <c r="AS56" s="210"/>
      <c r="AT56" s="210"/>
      <c r="AU56" s="210"/>
      <c r="AV56" s="210"/>
      <c r="AW56" s="210"/>
      <c r="AX56" s="210"/>
      <c r="AY56" s="210"/>
      <c r="AZ56" s="210"/>
      <c r="BA56" s="210"/>
      <c r="BB56" s="206">
        <f>BB57</f>
        <v>110000</v>
      </c>
      <c r="BC56" s="206"/>
      <c r="BD56" s="206"/>
      <c r="BE56" s="206"/>
      <c r="BF56" s="206"/>
      <c r="BG56" s="206"/>
      <c r="BH56" s="206"/>
      <c r="BI56" s="206"/>
      <c r="BJ56" s="206"/>
      <c r="BK56" s="206"/>
      <c r="BL56" s="206"/>
      <c r="BM56" s="206"/>
      <c r="BN56" s="206"/>
      <c r="BO56" s="206"/>
      <c r="BP56" s="206"/>
      <c r="BQ56" s="206"/>
      <c r="BR56" s="206"/>
      <c r="BS56" s="206"/>
      <c r="BT56" s="206"/>
      <c r="BU56" s="206"/>
      <c r="BV56" s="206"/>
      <c r="BW56" s="206"/>
      <c r="BX56" s="213">
        <f>BX57</f>
        <v>110000</v>
      </c>
      <c r="BY56" s="213"/>
      <c r="BZ56" s="213"/>
      <c r="CA56" s="213"/>
      <c r="CB56" s="213"/>
      <c r="CC56" s="213"/>
      <c r="CD56" s="213"/>
      <c r="CE56" s="213"/>
      <c r="CF56" s="213"/>
      <c r="CG56" s="213"/>
      <c r="CH56" s="213"/>
      <c r="CI56" s="213"/>
      <c r="CJ56" s="213"/>
      <c r="CK56" s="213"/>
      <c r="CL56" s="213"/>
      <c r="CM56" s="213"/>
      <c r="CN56" s="213" t="s">
        <v>77</v>
      </c>
      <c r="CO56" s="213"/>
      <c r="CP56" s="213"/>
      <c r="CQ56" s="213"/>
      <c r="CR56" s="213"/>
      <c r="CS56" s="213"/>
      <c r="CT56" s="213"/>
      <c r="CU56" s="213"/>
      <c r="CV56" s="213"/>
      <c r="CW56" s="213"/>
      <c r="CX56" s="213"/>
      <c r="CY56" s="213"/>
      <c r="CZ56" s="213"/>
      <c r="DA56" s="213"/>
      <c r="DB56" s="213"/>
      <c r="DC56" s="213"/>
    </row>
    <row r="57" spans="1:107" ht="38.25" customHeight="1">
      <c r="A57" s="13"/>
      <c r="B57" s="67" t="s">
        <v>222</v>
      </c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101"/>
      <c r="AF57" s="224" t="s">
        <v>26</v>
      </c>
      <c r="AG57" s="109"/>
      <c r="AH57" s="109"/>
      <c r="AI57" s="109"/>
      <c r="AJ57" s="109"/>
      <c r="AK57" s="110"/>
      <c r="AL57" s="266" t="s">
        <v>223</v>
      </c>
      <c r="AM57" s="266"/>
      <c r="AN57" s="266"/>
      <c r="AO57" s="266"/>
      <c r="AP57" s="266"/>
      <c r="AQ57" s="266"/>
      <c r="AR57" s="266"/>
      <c r="AS57" s="266"/>
      <c r="AT57" s="266"/>
      <c r="AU57" s="266"/>
      <c r="AV57" s="266"/>
      <c r="AW57" s="266"/>
      <c r="AX57" s="266"/>
      <c r="AY57" s="266"/>
      <c r="AZ57" s="266"/>
      <c r="BA57" s="266"/>
      <c r="BB57" s="104">
        <v>110000</v>
      </c>
      <c r="BC57" s="104"/>
      <c r="BD57" s="104"/>
      <c r="BE57" s="104"/>
      <c r="BF57" s="104"/>
      <c r="BG57" s="104"/>
      <c r="BH57" s="104"/>
      <c r="BI57" s="104"/>
      <c r="BJ57" s="104"/>
      <c r="BK57" s="104"/>
      <c r="BL57" s="104"/>
      <c r="BM57" s="104"/>
      <c r="BN57" s="104"/>
      <c r="BO57" s="104"/>
      <c r="BP57" s="104"/>
      <c r="BQ57" s="104"/>
      <c r="BR57" s="104"/>
      <c r="BS57" s="104"/>
      <c r="BT57" s="104"/>
      <c r="BU57" s="104"/>
      <c r="BV57" s="104"/>
      <c r="BW57" s="104"/>
      <c r="BX57" s="166">
        <v>110000</v>
      </c>
      <c r="BY57" s="166"/>
      <c r="BZ57" s="166"/>
      <c r="CA57" s="166"/>
      <c r="CB57" s="166"/>
      <c r="CC57" s="166"/>
      <c r="CD57" s="166"/>
      <c r="CE57" s="166"/>
      <c r="CF57" s="166"/>
      <c r="CG57" s="166"/>
      <c r="CH57" s="166"/>
      <c r="CI57" s="166"/>
      <c r="CJ57" s="166"/>
      <c r="CK57" s="166"/>
      <c r="CL57" s="166"/>
      <c r="CM57" s="166"/>
      <c r="CN57" s="166" t="s">
        <v>77</v>
      </c>
      <c r="CO57" s="166"/>
      <c r="CP57" s="166"/>
      <c r="CQ57" s="166"/>
      <c r="CR57" s="166"/>
      <c r="CS57" s="166"/>
      <c r="CT57" s="166"/>
      <c r="CU57" s="166"/>
      <c r="CV57" s="166"/>
      <c r="CW57" s="166"/>
      <c r="CX57" s="166"/>
      <c r="CY57" s="166"/>
      <c r="CZ57" s="166"/>
      <c r="DA57" s="166"/>
      <c r="DB57" s="166"/>
      <c r="DC57" s="166"/>
    </row>
    <row r="58" spans="1:107" s="17" customFormat="1" ht="14.25" customHeight="1">
      <c r="A58" s="42"/>
      <c r="B58" s="198" t="s">
        <v>84</v>
      </c>
      <c r="C58" s="198"/>
      <c r="D58" s="198"/>
      <c r="E58" s="198"/>
      <c r="F58" s="198"/>
      <c r="G58" s="198"/>
      <c r="H58" s="198"/>
      <c r="I58" s="198"/>
      <c r="J58" s="198"/>
      <c r="K58" s="198"/>
      <c r="L58" s="198"/>
      <c r="M58" s="198"/>
      <c r="N58" s="198"/>
      <c r="O58" s="198"/>
      <c r="P58" s="198"/>
      <c r="Q58" s="198"/>
      <c r="R58" s="198"/>
      <c r="S58" s="198"/>
      <c r="T58" s="198"/>
      <c r="U58" s="198"/>
      <c r="V58" s="198"/>
      <c r="W58" s="198"/>
      <c r="X58" s="198"/>
      <c r="Y58" s="198"/>
      <c r="Z58" s="198"/>
      <c r="AA58" s="198"/>
      <c r="AB58" s="198"/>
      <c r="AC58" s="198"/>
      <c r="AD58" s="198"/>
      <c r="AE58" s="199"/>
      <c r="AF58" s="200" t="s">
        <v>26</v>
      </c>
      <c r="AG58" s="201"/>
      <c r="AH58" s="201"/>
      <c r="AI58" s="201"/>
      <c r="AJ58" s="201"/>
      <c r="AK58" s="202"/>
      <c r="AL58" s="225" t="s">
        <v>104</v>
      </c>
      <c r="AM58" s="226"/>
      <c r="AN58" s="226"/>
      <c r="AO58" s="226"/>
      <c r="AP58" s="226"/>
      <c r="AQ58" s="226"/>
      <c r="AR58" s="226"/>
      <c r="AS58" s="226"/>
      <c r="AT58" s="226"/>
      <c r="AU58" s="226"/>
      <c r="AV58" s="226"/>
      <c r="AW58" s="226"/>
      <c r="AX58" s="226"/>
      <c r="AY58" s="226"/>
      <c r="AZ58" s="226"/>
      <c r="BA58" s="227"/>
      <c r="BB58" s="243">
        <f>BB59</f>
        <v>9099800</v>
      </c>
      <c r="BC58" s="244"/>
      <c r="BD58" s="244"/>
      <c r="BE58" s="244"/>
      <c r="BF58" s="244"/>
      <c r="BG58" s="244"/>
      <c r="BH58" s="244"/>
      <c r="BI58" s="244"/>
      <c r="BJ58" s="244"/>
      <c r="BK58" s="244"/>
      <c r="BL58" s="244"/>
      <c r="BM58" s="244"/>
      <c r="BN58" s="244"/>
      <c r="BO58" s="244"/>
      <c r="BP58" s="244"/>
      <c r="BQ58" s="244"/>
      <c r="BR58" s="244"/>
      <c r="BS58" s="244"/>
      <c r="BT58" s="244"/>
      <c r="BU58" s="244"/>
      <c r="BV58" s="244"/>
      <c r="BW58" s="245"/>
      <c r="BX58" s="243">
        <f>BX59</f>
        <v>1024611.98</v>
      </c>
      <c r="BY58" s="244"/>
      <c r="BZ58" s="244"/>
      <c r="CA58" s="244"/>
      <c r="CB58" s="244"/>
      <c r="CC58" s="244"/>
      <c r="CD58" s="244"/>
      <c r="CE58" s="244"/>
      <c r="CF58" s="244"/>
      <c r="CG58" s="244"/>
      <c r="CH58" s="244"/>
      <c r="CI58" s="244"/>
      <c r="CJ58" s="244"/>
      <c r="CK58" s="244"/>
      <c r="CL58" s="244"/>
      <c r="CM58" s="245"/>
      <c r="CN58" s="249">
        <f t="shared" si="0"/>
        <v>8075188.02</v>
      </c>
      <c r="CO58" s="250"/>
      <c r="CP58" s="250"/>
      <c r="CQ58" s="250"/>
      <c r="CR58" s="250"/>
      <c r="CS58" s="250"/>
      <c r="CT58" s="250"/>
      <c r="CU58" s="250"/>
      <c r="CV58" s="250"/>
      <c r="CW58" s="250"/>
      <c r="CX58" s="250"/>
      <c r="CY58" s="250"/>
      <c r="CZ58" s="250"/>
      <c r="DA58" s="250"/>
      <c r="DB58" s="250"/>
      <c r="DC58" s="251"/>
    </row>
    <row r="59" spans="1:107" s="18" customFormat="1" ht="48" customHeight="1">
      <c r="A59" s="42"/>
      <c r="B59" s="198" t="s">
        <v>89</v>
      </c>
      <c r="C59" s="198"/>
      <c r="D59" s="198"/>
      <c r="E59" s="198"/>
      <c r="F59" s="198"/>
      <c r="G59" s="198"/>
      <c r="H59" s="198"/>
      <c r="I59" s="198"/>
      <c r="J59" s="198"/>
      <c r="K59" s="198"/>
      <c r="L59" s="198"/>
      <c r="M59" s="198"/>
      <c r="N59" s="198"/>
      <c r="O59" s="198"/>
      <c r="P59" s="198"/>
      <c r="Q59" s="198"/>
      <c r="R59" s="198"/>
      <c r="S59" s="198"/>
      <c r="T59" s="198"/>
      <c r="U59" s="198"/>
      <c r="V59" s="198"/>
      <c r="W59" s="198"/>
      <c r="X59" s="198"/>
      <c r="Y59" s="198"/>
      <c r="Z59" s="198"/>
      <c r="AA59" s="198"/>
      <c r="AB59" s="198"/>
      <c r="AC59" s="198"/>
      <c r="AD59" s="198"/>
      <c r="AE59" s="199"/>
      <c r="AF59" s="200" t="s">
        <v>26</v>
      </c>
      <c r="AG59" s="201"/>
      <c r="AH59" s="201"/>
      <c r="AI59" s="201"/>
      <c r="AJ59" s="201"/>
      <c r="AK59" s="202"/>
      <c r="AL59" s="210" t="s">
        <v>90</v>
      </c>
      <c r="AM59" s="210"/>
      <c r="AN59" s="210"/>
      <c r="AO59" s="210"/>
      <c r="AP59" s="210"/>
      <c r="AQ59" s="210"/>
      <c r="AR59" s="210"/>
      <c r="AS59" s="210"/>
      <c r="AT59" s="210"/>
      <c r="AU59" s="210"/>
      <c r="AV59" s="210"/>
      <c r="AW59" s="210"/>
      <c r="AX59" s="210"/>
      <c r="AY59" s="210"/>
      <c r="AZ59" s="210"/>
      <c r="BA59" s="210"/>
      <c r="BB59" s="206">
        <f>BB60+BB66</f>
        <v>9099800</v>
      </c>
      <c r="BC59" s="206"/>
      <c r="BD59" s="206"/>
      <c r="BE59" s="206"/>
      <c r="BF59" s="206"/>
      <c r="BG59" s="206"/>
      <c r="BH59" s="206"/>
      <c r="BI59" s="206"/>
      <c r="BJ59" s="206"/>
      <c r="BK59" s="206"/>
      <c r="BL59" s="206"/>
      <c r="BM59" s="206"/>
      <c r="BN59" s="206"/>
      <c r="BO59" s="206"/>
      <c r="BP59" s="206"/>
      <c r="BQ59" s="206"/>
      <c r="BR59" s="206"/>
      <c r="BS59" s="206"/>
      <c r="BT59" s="206"/>
      <c r="BU59" s="206"/>
      <c r="BV59" s="206"/>
      <c r="BW59" s="206"/>
      <c r="BX59" s="206">
        <f>BX60+BX66</f>
        <v>1024611.98</v>
      </c>
      <c r="BY59" s="206"/>
      <c r="BZ59" s="206"/>
      <c r="CA59" s="206"/>
      <c r="CB59" s="206"/>
      <c r="CC59" s="206"/>
      <c r="CD59" s="206"/>
      <c r="CE59" s="206"/>
      <c r="CF59" s="206"/>
      <c r="CG59" s="206"/>
      <c r="CH59" s="206"/>
      <c r="CI59" s="206"/>
      <c r="CJ59" s="206"/>
      <c r="CK59" s="206"/>
      <c r="CL59" s="206"/>
      <c r="CM59" s="206"/>
      <c r="CN59" s="213">
        <f t="shared" si="0"/>
        <v>8075188.02</v>
      </c>
      <c r="CO59" s="213"/>
      <c r="CP59" s="213"/>
      <c r="CQ59" s="213"/>
      <c r="CR59" s="213"/>
      <c r="CS59" s="213"/>
      <c r="CT59" s="213"/>
      <c r="CU59" s="213"/>
      <c r="CV59" s="213"/>
      <c r="CW59" s="213"/>
      <c r="CX59" s="213"/>
      <c r="CY59" s="213"/>
      <c r="CZ59" s="213"/>
      <c r="DA59" s="213"/>
      <c r="DB59" s="213"/>
      <c r="DC59" s="213"/>
    </row>
    <row r="60" spans="1:107" s="19" customFormat="1" ht="42" customHeight="1">
      <c r="A60" s="42"/>
      <c r="B60" s="188" t="s">
        <v>199</v>
      </c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88"/>
      <c r="N60" s="188"/>
      <c r="O60" s="188"/>
      <c r="P60" s="188"/>
      <c r="Q60" s="188"/>
      <c r="R60" s="188"/>
      <c r="S60" s="188"/>
      <c r="T60" s="188"/>
      <c r="U60" s="188"/>
      <c r="V60" s="188"/>
      <c r="W60" s="188"/>
      <c r="X60" s="188"/>
      <c r="Y60" s="188"/>
      <c r="Z60" s="188"/>
      <c r="AA60" s="188"/>
      <c r="AB60" s="188"/>
      <c r="AC60" s="188"/>
      <c r="AD60" s="188"/>
      <c r="AE60" s="189"/>
      <c r="AF60" s="190" t="s">
        <v>26</v>
      </c>
      <c r="AG60" s="191"/>
      <c r="AH60" s="191"/>
      <c r="AI60" s="191"/>
      <c r="AJ60" s="191"/>
      <c r="AK60" s="192"/>
      <c r="AL60" s="193" t="s">
        <v>198</v>
      </c>
      <c r="AM60" s="193"/>
      <c r="AN60" s="193"/>
      <c r="AO60" s="193"/>
      <c r="AP60" s="193"/>
      <c r="AQ60" s="193"/>
      <c r="AR60" s="193"/>
      <c r="AS60" s="193"/>
      <c r="AT60" s="193"/>
      <c r="AU60" s="193"/>
      <c r="AV60" s="193"/>
      <c r="AW60" s="193"/>
      <c r="AX60" s="193"/>
      <c r="AY60" s="193"/>
      <c r="AZ60" s="193"/>
      <c r="BA60" s="193"/>
      <c r="BB60" s="194">
        <f>SUM(BB61)</f>
        <v>8982000</v>
      </c>
      <c r="BC60" s="194"/>
      <c r="BD60" s="194"/>
      <c r="BE60" s="194"/>
      <c r="BF60" s="194"/>
      <c r="BG60" s="194"/>
      <c r="BH60" s="194"/>
      <c r="BI60" s="194"/>
      <c r="BJ60" s="194"/>
      <c r="BK60" s="194"/>
      <c r="BL60" s="194"/>
      <c r="BM60" s="194"/>
      <c r="BN60" s="194"/>
      <c r="BO60" s="194"/>
      <c r="BP60" s="194"/>
      <c r="BQ60" s="194"/>
      <c r="BR60" s="194"/>
      <c r="BS60" s="194"/>
      <c r="BT60" s="194"/>
      <c r="BU60" s="194"/>
      <c r="BV60" s="194"/>
      <c r="BW60" s="194"/>
      <c r="BX60" s="194">
        <f>BX61</f>
        <v>1012100</v>
      </c>
      <c r="BY60" s="194"/>
      <c r="BZ60" s="194"/>
      <c r="CA60" s="194"/>
      <c r="CB60" s="194"/>
      <c r="CC60" s="194"/>
      <c r="CD60" s="194"/>
      <c r="CE60" s="194"/>
      <c r="CF60" s="194"/>
      <c r="CG60" s="194"/>
      <c r="CH60" s="194"/>
      <c r="CI60" s="194"/>
      <c r="CJ60" s="194"/>
      <c r="CK60" s="194"/>
      <c r="CL60" s="194"/>
      <c r="CM60" s="194"/>
      <c r="CN60" s="186">
        <f aca="true" t="shared" si="1" ref="CN60:CN66">BB60-BX60</f>
        <v>7969900</v>
      </c>
      <c r="CO60" s="186"/>
      <c r="CP60" s="186"/>
      <c r="CQ60" s="186"/>
      <c r="CR60" s="186"/>
      <c r="CS60" s="186"/>
      <c r="CT60" s="186"/>
      <c r="CU60" s="186"/>
      <c r="CV60" s="186"/>
      <c r="CW60" s="186"/>
      <c r="CX60" s="186"/>
      <c r="CY60" s="186"/>
      <c r="CZ60" s="186"/>
      <c r="DA60" s="186"/>
      <c r="DB60" s="186"/>
      <c r="DC60" s="186"/>
    </row>
    <row r="61" spans="1:107" s="19" customFormat="1" ht="42" customHeight="1">
      <c r="A61" s="42"/>
      <c r="B61" s="188" t="s">
        <v>62</v>
      </c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8"/>
      <c r="T61" s="188"/>
      <c r="U61" s="188"/>
      <c r="V61" s="188"/>
      <c r="W61" s="188"/>
      <c r="X61" s="188"/>
      <c r="Y61" s="188"/>
      <c r="Z61" s="188"/>
      <c r="AA61" s="188"/>
      <c r="AB61" s="188"/>
      <c r="AC61" s="188"/>
      <c r="AD61" s="188"/>
      <c r="AE61" s="189"/>
      <c r="AF61" s="190" t="s">
        <v>26</v>
      </c>
      <c r="AG61" s="191"/>
      <c r="AH61" s="191"/>
      <c r="AI61" s="191"/>
      <c r="AJ61" s="191"/>
      <c r="AK61" s="192"/>
      <c r="AL61" s="193" t="s">
        <v>226</v>
      </c>
      <c r="AM61" s="193"/>
      <c r="AN61" s="193"/>
      <c r="AO61" s="193"/>
      <c r="AP61" s="193"/>
      <c r="AQ61" s="193"/>
      <c r="AR61" s="193"/>
      <c r="AS61" s="193"/>
      <c r="AT61" s="193"/>
      <c r="AU61" s="193"/>
      <c r="AV61" s="193"/>
      <c r="AW61" s="193"/>
      <c r="AX61" s="193"/>
      <c r="AY61" s="193"/>
      <c r="AZ61" s="193"/>
      <c r="BA61" s="193"/>
      <c r="BB61" s="194">
        <f>SUM(BB62)+BB65</f>
        <v>8982000</v>
      </c>
      <c r="BC61" s="194"/>
      <c r="BD61" s="194"/>
      <c r="BE61" s="194"/>
      <c r="BF61" s="194"/>
      <c r="BG61" s="194"/>
      <c r="BH61" s="194"/>
      <c r="BI61" s="194"/>
      <c r="BJ61" s="194"/>
      <c r="BK61" s="194"/>
      <c r="BL61" s="194"/>
      <c r="BM61" s="194"/>
      <c r="BN61" s="194"/>
      <c r="BO61" s="194"/>
      <c r="BP61" s="194"/>
      <c r="BQ61" s="194"/>
      <c r="BR61" s="194"/>
      <c r="BS61" s="194"/>
      <c r="BT61" s="194"/>
      <c r="BU61" s="194"/>
      <c r="BV61" s="194"/>
      <c r="BW61" s="194"/>
      <c r="BX61" s="194">
        <f>BX62+BX64</f>
        <v>1012100</v>
      </c>
      <c r="BY61" s="194"/>
      <c r="BZ61" s="194"/>
      <c r="CA61" s="194"/>
      <c r="CB61" s="194"/>
      <c r="CC61" s="194"/>
      <c r="CD61" s="194"/>
      <c r="CE61" s="194"/>
      <c r="CF61" s="194"/>
      <c r="CG61" s="194"/>
      <c r="CH61" s="194"/>
      <c r="CI61" s="194"/>
      <c r="CJ61" s="194"/>
      <c r="CK61" s="194"/>
      <c r="CL61" s="194"/>
      <c r="CM61" s="194"/>
      <c r="CN61" s="186">
        <f t="shared" si="1"/>
        <v>7969900</v>
      </c>
      <c r="CO61" s="186"/>
      <c r="CP61" s="186"/>
      <c r="CQ61" s="186"/>
      <c r="CR61" s="186"/>
      <c r="CS61" s="186"/>
      <c r="CT61" s="186"/>
      <c r="CU61" s="186"/>
      <c r="CV61" s="186"/>
      <c r="CW61" s="186"/>
      <c r="CX61" s="186"/>
      <c r="CY61" s="186"/>
      <c r="CZ61" s="186"/>
      <c r="DA61" s="186"/>
      <c r="DB61" s="186"/>
      <c r="DC61" s="186"/>
    </row>
    <row r="62" spans="1:107" s="19" customFormat="1" ht="31.5" customHeight="1">
      <c r="A62" s="42"/>
      <c r="B62" s="188" t="s">
        <v>63</v>
      </c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88"/>
      <c r="N62" s="188"/>
      <c r="O62" s="188"/>
      <c r="P62" s="188"/>
      <c r="Q62" s="188"/>
      <c r="R62" s="188"/>
      <c r="S62" s="188"/>
      <c r="T62" s="188"/>
      <c r="U62" s="188"/>
      <c r="V62" s="188"/>
      <c r="W62" s="188"/>
      <c r="X62" s="188"/>
      <c r="Y62" s="188"/>
      <c r="Z62" s="188"/>
      <c r="AA62" s="188"/>
      <c r="AB62" s="188"/>
      <c r="AC62" s="188"/>
      <c r="AD62" s="188"/>
      <c r="AE62" s="189"/>
      <c r="AF62" s="190" t="s">
        <v>26</v>
      </c>
      <c r="AG62" s="191"/>
      <c r="AH62" s="191"/>
      <c r="AI62" s="191"/>
      <c r="AJ62" s="191"/>
      <c r="AK62" s="192"/>
      <c r="AL62" s="207" t="s">
        <v>225</v>
      </c>
      <c r="AM62" s="208"/>
      <c r="AN62" s="208"/>
      <c r="AO62" s="208"/>
      <c r="AP62" s="208"/>
      <c r="AQ62" s="208"/>
      <c r="AR62" s="208"/>
      <c r="AS62" s="208"/>
      <c r="AT62" s="208"/>
      <c r="AU62" s="208"/>
      <c r="AV62" s="208"/>
      <c r="AW62" s="208"/>
      <c r="AX62" s="208"/>
      <c r="AY62" s="208"/>
      <c r="AZ62" s="208"/>
      <c r="BA62" s="209"/>
      <c r="BB62" s="195">
        <f>BB63</f>
        <v>8679400</v>
      </c>
      <c r="BC62" s="196"/>
      <c r="BD62" s="196"/>
      <c r="BE62" s="196"/>
      <c r="BF62" s="196"/>
      <c r="BG62" s="196"/>
      <c r="BH62" s="196"/>
      <c r="BI62" s="196"/>
      <c r="BJ62" s="196"/>
      <c r="BK62" s="196"/>
      <c r="BL62" s="196"/>
      <c r="BM62" s="196"/>
      <c r="BN62" s="196"/>
      <c r="BO62" s="196"/>
      <c r="BP62" s="196"/>
      <c r="BQ62" s="196"/>
      <c r="BR62" s="196"/>
      <c r="BS62" s="196"/>
      <c r="BT62" s="196"/>
      <c r="BU62" s="196"/>
      <c r="BV62" s="196"/>
      <c r="BW62" s="197"/>
      <c r="BX62" s="195">
        <f>BX63</f>
        <v>961700</v>
      </c>
      <c r="BY62" s="196"/>
      <c r="BZ62" s="196"/>
      <c r="CA62" s="196"/>
      <c r="CB62" s="196"/>
      <c r="CC62" s="196"/>
      <c r="CD62" s="196"/>
      <c r="CE62" s="196"/>
      <c r="CF62" s="196"/>
      <c r="CG62" s="196"/>
      <c r="CH62" s="196"/>
      <c r="CI62" s="196"/>
      <c r="CJ62" s="196"/>
      <c r="CK62" s="196"/>
      <c r="CL62" s="196"/>
      <c r="CM62" s="197"/>
      <c r="CN62" s="186">
        <f t="shared" si="1"/>
        <v>7717700</v>
      </c>
      <c r="CO62" s="186"/>
      <c r="CP62" s="186"/>
      <c r="CQ62" s="186"/>
      <c r="CR62" s="186"/>
      <c r="CS62" s="186"/>
      <c r="CT62" s="186"/>
      <c r="CU62" s="186"/>
      <c r="CV62" s="186"/>
      <c r="CW62" s="186"/>
      <c r="CX62" s="186"/>
      <c r="CY62" s="186"/>
      <c r="CZ62" s="186"/>
      <c r="DA62" s="186"/>
      <c r="DB62" s="186"/>
      <c r="DC62" s="186"/>
    </row>
    <row r="63" spans="1:107" ht="40.5" customHeight="1">
      <c r="A63" s="13"/>
      <c r="B63" s="70" t="s">
        <v>130</v>
      </c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1"/>
      <c r="AF63" s="178" t="s">
        <v>26</v>
      </c>
      <c r="AG63" s="159"/>
      <c r="AH63" s="159"/>
      <c r="AI63" s="159"/>
      <c r="AJ63" s="159"/>
      <c r="AK63" s="160"/>
      <c r="AL63" s="187" t="s">
        <v>224</v>
      </c>
      <c r="AM63" s="187"/>
      <c r="AN63" s="187"/>
      <c r="AO63" s="187"/>
      <c r="AP63" s="187"/>
      <c r="AQ63" s="187"/>
      <c r="AR63" s="187"/>
      <c r="AS63" s="187"/>
      <c r="AT63" s="187"/>
      <c r="AU63" s="187"/>
      <c r="AV63" s="187"/>
      <c r="AW63" s="187"/>
      <c r="AX63" s="187"/>
      <c r="AY63" s="187"/>
      <c r="AZ63" s="187"/>
      <c r="BA63" s="187"/>
      <c r="BB63" s="103">
        <v>8679400</v>
      </c>
      <c r="BC63" s="103"/>
      <c r="BD63" s="103"/>
      <c r="BE63" s="103"/>
      <c r="BF63" s="103"/>
      <c r="BG63" s="103"/>
      <c r="BH63" s="103"/>
      <c r="BI63" s="103"/>
      <c r="BJ63" s="103"/>
      <c r="BK63" s="103"/>
      <c r="BL63" s="103"/>
      <c r="BM63" s="103"/>
      <c r="BN63" s="103"/>
      <c r="BO63" s="103"/>
      <c r="BP63" s="103"/>
      <c r="BQ63" s="103"/>
      <c r="BR63" s="103"/>
      <c r="BS63" s="103"/>
      <c r="BT63" s="103"/>
      <c r="BU63" s="103"/>
      <c r="BV63" s="103"/>
      <c r="BW63" s="103"/>
      <c r="BX63" s="77">
        <v>961700</v>
      </c>
      <c r="BY63" s="155"/>
      <c r="BZ63" s="155"/>
      <c r="CA63" s="155"/>
      <c r="CB63" s="155"/>
      <c r="CC63" s="155"/>
      <c r="CD63" s="155"/>
      <c r="CE63" s="155"/>
      <c r="CF63" s="155"/>
      <c r="CG63" s="155"/>
      <c r="CH63" s="155"/>
      <c r="CI63" s="155"/>
      <c r="CJ63" s="155"/>
      <c r="CK63" s="155"/>
      <c r="CL63" s="155"/>
      <c r="CM63" s="156"/>
      <c r="CN63" s="166">
        <f t="shared" si="1"/>
        <v>7717700</v>
      </c>
      <c r="CO63" s="166"/>
      <c r="CP63" s="166"/>
      <c r="CQ63" s="166"/>
      <c r="CR63" s="166"/>
      <c r="CS63" s="166"/>
      <c r="CT63" s="166"/>
      <c r="CU63" s="166"/>
      <c r="CV63" s="166"/>
      <c r="CW63" s="166"/>
      <c r="CX63" s="166"/>
      <c r="CY63" s="166"/>
      <c r="CZ63" s="166"/>
      <c r="DA63" s="166"/>
      <c r="DB63" s="166"/>
      <c r="DC63" s="166"/>
    </row>
    <row r="64" spans="1:107" ht="40.5" customHeight="1">
      <c r="A64" s="13"/>
      <c r="B64" s="188" t="s">
        <v>232</v>
      </c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  <c r="N64" s="188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88"/>
      <c r="AA64" s="188"/>
      <c r="AB64" s="188"/>
      <c r="AC64" s="188"/>
      <c r="AD64" s="188"/>
      <c r="AE64" s="189"/>
      <c r="AF64" s="190" t="s">
        <v>26</v>
      </c>
      <c r="AG64" s="191"/>
      <c r="AH64" s="191"/>
      <c r="AI64" s="191"/>
      <c r="AJ64" s="191"/>
      <c r="AK64" s="192"/>
      <c r="AL64" s="193" t="s">
        <v>233</v>
      </c>
      <c r="AM64" s="193"/>
      <c r="AN64" s="193"/>
      <c r="AO64" s="193"/>
      <c r="AP64" s="193"/>
      <c r="AQ64" s="193"/>
      <c r="AR64" s="193"/>
      <c r="AS64" s="193"/>
      <c r="AT64" s="193"/>
      <c r="AU64" s="193"/>
      <c r="AV64" s="193"/>
      <c r="AW64" s="193"/>
      <c r="AX64" s="193"/>
      <c r="AY64" s="193"/>
      <c r="AZ64" s="193"/>
      <c r="BA64" s="193"/>
      <c r="BB64" s="194">
        <f>BB65</f>
        <v>302600</v>
      </c>
      <c r="BC64" s="194"/>
      <c r="BD64" s="194"/>
      <c r="BE64" s="194"/>
      <c r="BF64" s="194"/>
      <c r="BG64" s="194"/>
      <c r="BH64" s="194"/>
      <c r="BI64" s="194"/>
      <c r="BJ64" s="194"/>
      <c r="BK64" s="194"/>
      <c r="BL64" s="194"/>
      <c r="BM64" s="194"/>
      <c r="BN64" s="194"/>
      <c r="BO64" s="194"/>
      <c r="BP64" s="194"/>
      <c r="BQ64" s="194"/>
      <c r="BR64" s="194"/>
      <c r="BS64" s="194"/>
      <c r="BT64" s="194"/>
      <c r="BU64" s="194"/>
      <c r="BV64" s="194"/>
      <c r="BW64" s="194"/>
      <c r="BX64" s="195">
        <f>BX65</f>
        <v>50400</v>
      </c>
      <c r="BY64" s="196"/>
      <c r="BZ64" s="196"/>
      <c r="CA64" s="196"/>
      <c r="CB64" s="196"/>
      <c r="CC64" s="196"/>
      <c r="CD64" s="196"/>
      <c r="CE64" s="196"/>
      <c r="CF64" s="196"/>
      <c r="CG64" s="196"/>
      <c r="CH64" s="196"/>
      <c r="CI64" s="196"/>
      <c r="CJ64" s="196"/>
      <c r="CK64" s="196"/>
      <c r="CL64" s="196"/>
      <c r="CM64" s="197"/>
      <c r="CN64" s="186">
        <f t="shared" si="1"/>
        <v>252200</v>
      </c>
      <c r="CO64" s="186"/>
      <c r="CP64" s="186"/>
      <c r="CQ64" s="186"/>
      <c r="CR64" s="186"/>
      <c r="CS64" s="186"/>
      <c r="CT64" s="186"/>
      <c r="CU64" s="186"/>
      <c r="CV64" s="186"/>
      <c r="CW64" s="186"/>
      <c r="CX64" s="186"/>
      <c r="CY64" s="186"/>
      <c r="CZ64" s="186"/>
      <c r="DA64" s="186"/>
      <c r="DB64" s="186"/>
      <c r="DC64" s="186"/>
    </row>
    <row r="65" spans="1:107" ht="40.5" customHeight="1">
      <c r="A65" s="13"/>
      <c r="B65" s="70" t="s">
        <v>230</v>
      </c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1"/>
      <c r="AF65" s="178" t="s">
        <v>26</v>
      </c>
      <c r="AG65" s="159"/>
      <c r="AH65" s="159"/>
      <c r="AI65" s="159"/>
      <c r="AJ65" s="159"/>
      <c r="AK65" s="160"/>
      <c r="AL65" s="187" t="s">
        <v>231</v>
      </c>
      <c r="AM65" s="187"/>
      <c r="AN65" s="187"/>
      <c r="AO65" s="187"/>
      <c r="AP65" s="187"/>
      <c r="AQ65" s="187"/>
      <c r="AR65" s="187"/>
      <c r="AS65" s="187"/>
      <c r="AT65" s="187"/>
      <c r="AU65" s="187"/>
      <c r="AV65" s="187"/>
      <c r="AW65" s="187"/>
      <c r="AX65" s="187"/>
      <c r="AY65" s="187"/>
      <c r="AZ65" s="187"/>
      <c r="BA65" s="187"/>
      <c r="BB65" s="103">
        <v>302600</v>
      </c>
      <c r="BC65" s="103"/>
      <c r="BD65" s="103"/>
      <c r="BE65" s="103"/>
      <c r="BF65" s="103"/>
      <c r="BG65" s="103"/>
      <c r="BH65" s="103"/>
      <c r="BI65" s="103"/>
      <c r="BJ65" s="103"/>
      <c r="BK65" s="103"/>
      <c r="BL65" s="103"/>
      <c r="BM65" s="103"/>
      <c r="BN65" s="103"/>
      <c r="BO65" s="103"/>
      <c r="BP65" s="103"/>
      <c r="BQ65" s="103"/>
      <c r="BR65" s="103"/>
      <c r="BS65" s="103"/>
      <c r="BT65" s="103"/>
      <c r="BU65" s="103"/>
      <c r="BV65" s="103"/>
      <c r="BW65" s="103"/>
      <c r="BX65" s="77">
        <v>50400</v>
      </c>
      <c r="BY65" s="155"/>
      <c r="BZ65" s="155"/>
      <c r="CA65" s="155"/>
      <c r="CB65" s="155"/>
      <c r="CC65" s="155"/>
      <c r="CD65" s="155"/>
      <c r="CE65" s="155"/>
      <c r="CF65" s="155"/>
      <c r="CG65" s="155"/>
      <c r="CH65" s="155"/>
      <c r="CI65" s="155"/>
      <c r="CJ65" s="155"/>
      <c r="CK65" s="155"/>
      <c r="CL65" s="155"/>
      <c r="CM65" s="156"/>
      <c r="CN65" s="166">
        <f t="shared" si="1"/>
        <v>252200</v>
      </c>
      <c r="CO65" s="166"/>
      <c r="CP65" s="166"/>
      <c r="CQ65" s="166"/>
      <c r="CR65" s="166"/>
      <c r="CS65" s="166"/>
      <c r="CT65" s="166"/>
      <c r="CU65" s="166"/>
      <c r="CV65" s="166"/>
      <c r="CW65" s="166"/>
      <c r="CX65" s="166"/>
      <c r="CY65" s="166"/>
      <c r="CZ65" s="166"/>
      <c r="DA65" s="166"/>
      <c r="DB65" s="166"/>
      <c r="DC65" s="166"/>
    </row>
    <row r="66" spans="1:107" s="19" customFormat="1" ht="39" customHeight="1">
      <c r="A66" s="42"/>
      <c r="B66" s="198" t="s">
        <v>44</v>
      </c>
      <c r="C66" s="198"/>
      <c r="D66" s="198"/>
      <c r="E66" s="198"/>
      <c r="F66" s="198"/>
      <c r="G66" s="198"/>
      <c r="H66" s="198"/>
      <c r="I66" s="198"/>
      <c r="J66" s="198"/>
      <c r="K66" s="198"/>
      <c r="L66" s="198"/>
      <c r="M66" s="198"/>
      <c r="N66" s="198"/>
      <c r="O66" s="198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9"/>
      <c r="AF66" s="200" t="s">
        <v>26</v>
      </c>
      <c r="AG66" s="201"/>
      <c r="AH66" s="201"/>
      <c r="AI66" s="201"/>
      <c r="AJ66" s="201"/>
      <c r="AK66" s="202"/>
      <c r="AL66" s="210" t="s">
        <v>178</v>
      </c>
      <c r="AM66" s="210"/>
      <c r="AN66" s="210"/>
      <c r="AO66" s="210"/>
      <c r="AP66" s="210"/>
      <c r="AQ66" s="210"/>
      <c r="AR66" s="210"/>
      <c r="AS66" s="210"/>
      <c r="AT66" s="210"/>
      <c r="AU66" s="210"/>
      <c r="AV66" s="210"/>
      <c r="AW66" s="210"/>
      <c r="AX66" s="210"/>
      <c r="AY66" s="210"/>
      <c r="AZ66" s="210"/>
      <c r="BA66" s="210"/>
      <c r="BB66" s="206">
        <f>SUM(BB67+BB69)</f>
        <v>117800</v>
      </c>
      <c r="BC66" s="206"/>
      <c r="BD66" s="206"/>
      <c r="BE66" s="206"/>
      <c r="BF66" s="206"/>
      <c r="BG66" s="206"/>
      <c r="BH66" s="206"/>
      <c r="BI66" s="206"/>
      <c r="BJ66" s="206"/>
      <c r="BK66" s="206"/>
      <c r="BL66" s="206"/>
      <c r="BM66" s="206"/>
      <c r="BN66" s="206"/>
      <c r="BO66" s="206"/>
      <c r="BP66" s="206"/>
      <c r="BQ66" s="206"/>
      <c r="BR66" s="206"/>
      <c r="BS66" s="206"/>
      <c r="BT66" s="206"/>
      <c r="BU66" s="206"/>
      <c r="BV66" s="206"/>
      <c r="BW66" s="206"/>
      <c r="BX66" s="206">
        <f>BX69+BX67</f>
        <v>12511.98</v>
      </c>
      <c r="BY66" s="206"/>
      <c r="BZ66" s="206"/>
      <c r="CA66" s="206"/>
      <c r="CB66" s="206"/>
      <c r="CC66" s="206"/>
      <c r="CD66" s="206"/>
      <c r="CE66" s="206"/>
      <c r="CF66" s="206"/>
      <c r="CG66" s="206"/>
      <c r="CH66" s="206"/>
      <c r="CI66" s="206"/>
      <c r="CJ66" s="206"/>
      <c r="CK66" s="206"/>
      <c r="CL66" s="206"/>
      <c r="CM66" s="206"/>
      <c r="CN66" s="213">
        <f t="shared" si="1"/>
        <v>105288.02</v>
      </c>
      <c r="CO66" s="213"/>
      <c r="CP66" s="213"/>
      <c r="CQ66" s="213"/>
      <c r="CR66" s="213"/>
      <c r="CS66" s="213"/>
      <c r="CT66" s="213"/>
      <c r="CU66" s="213"/>
      <c r="CV66" s="213"/>
      <c r="CW66" s="213"/>
      <c r="CX66" s="213"/>
      <c r="CY66" s="213"/>
      <c r="CZ66" s="213"/>
      <c r="DA66" s="213"/>
      <c r="DB66" s="213"/>
      <c r="DC66" s="213"/>
    </row>
    <row r="67" spans="1:107" s="19" customFormat="1" ht="55.5" customHeight="1">
      <c r="A67" s="42"/>
      <c r="B67" s="188" t="s">
        <v>88</v>
      </c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88"/>
      <c r="N67" s="188"/>
      <c r="O67" s="188"/>
      <c r="P67" s="188"/>
      <c r="Q67" s="188"/>
      <c r="R67" s="188"/>
      <c r="S67" s="188"/>
      <c r="T67" s="188"/>
      <c r="U67" s="188"/>
      <c r="V67" s="188"/>
      <c r="W67" s="188"/>
      <c r="X67" s="188"/>
      <c r="Y67" s="188"/>
      <c r="Z67" s="188"/>
      <c r="AA67" s="188"/>
      <c r="AB67" s="188"/>
      <c r="AC67" s="188"/>
      <c r="AD67" s="188"/>
      <c r="AE67" s="189"/>
      <c r="AF67" s="190" t="s">
        <v>26</v>
      </c>
      <c r="AG67" s="191"/>
      <c r="AH67" s="191"/>
      <c r="AI67" s="191"/>
      <c r="AJ67" s="191"/>
      <c r="AK67" s="192"/>
      <c r="AL67" s="207" t="s">
        <v>175</v>
      </c>
      <c r="AM67" s="208"/>
      <c r="AN67" s="208"/>
      <c r="AO67" s="208"/>
      <c r="AP67" s="208"/>
      <c r="AQ67" s="208"/>
      <c r="AR67" s="208"/>
      <c r="AS67" s="208"/>
      <c r="AT67" s="208"/>
      <c r="AU67" s="208"/>
      <c r="AV67" s="208"/>
      <c r="AW67" s="208"/>
      <c r="AX67" s="208"/>
      <c r="AY67" s="208"/>
      <c r="AZ67" s="208"/>
      <c r="BA67" s="209"/>
      <c r="BB67" s="195">
        <f>SUM(BB68:BW68)</f>
        <v>200</v>
      </c>
      <c r="BC67" s="196"/>
      <c r="BD67" s="196"/>
      <c r="BE67" s="196"/>
      <c r="BF67" s="196"/>
      <c r="BG67" s="196"/>
      <c r="BH67" s="196"/>
      <c r="BI67" s="196"/>
      <c r="BJ67" s="196"/>
      <c r="BK67" s="196"/>
      <c r="BL67" s="196"/>
      <c r="BM67" s="196"/>
      <c r="BN67" s="196"/>
      <c r="BO67" s="196"/>
      <c r="BP67" s="196"/>
      <c r="BQ67" s="196"/>
      <c r="BR67" s="196"/>
      <c r="BS67" s="196"/>
      <c r="BT67" s="196"/>
      <c r="BU67" s="196"/>
      <c r="BV67" s="196"/>
      <c r="BW67" s="197"/>
      <c r="BX67" s="195">
        <v>200</v>
      </c>
      <c r="BY67" s="196"/>
      <c r="BZ67" s="196"/>
      <c r="CA67" s="196"/>
      <c r="CB67" s="196"/>
      <c r="CC67" s="196"/>
      <c r="CD67" s="196"/>
      <c r="CE67" s="196"/>
      <c r="CF67" s="196"/>
      <c r="CG67" s="196"/>
      <c r="CH67" s="196"/>
      <c r="CI67" s="196"/>
      <c r="CJ67" s="196"/>
      <c r="CK67" s="196"/>
      <c r="CL67" s="196"/>
      <c r="CM67" s="197"/>
      <c r="CN67" s="186" t="s">
        <v>77</v>
      </c>
      <c r="CO67" s="186"/>
      <c r="CP67" s="186"/>
      <c r="CQ67" s="186"/>
      <c r="CR67" s="186"/>
      <c r="CS67" s="186"/>
      <c r="CT67" s="186"/>
      <c r="CU67" s="186"/>
      <c r="CV67" s="186"/>
      <c r="CW67" s="186"/>
      <c r="CX67" s="186"/>
      <c r="CY67" s="186"/>
      <c r="CZ67" s="186"/>
      <c r="DA67" s="186"/>
      <c r="DB67" s="186"/>
      <c r="DC67" s="186"/>
    </row>
    <row r="68" spans="1:107" ht="63" customHeight="1">
      <c r="A68" s="13"/>
      <c r="B68" s="70" t="s">
        <v>132</v>
      </c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1"/>
      <c r="AF68" s="178" t="s">
        <v>26</v>
      </c>
      <c r="AG68" s="159"/>
      <c r="AH68" s="159"/>
      <c r="AI68" s="159"/>
      <c r="AJ68" s="159"/>
      <c r="AK68" s="160"/>
      <c r="AL68" s="187" t="s">
        <v>174</v>
      </c>
      <c r="AM68" s="187"/>
      <c r="AN68" s="187"/>
      <c r="AO68" s="187"/>
      <c r="AP68" s="187"/>
      <c r="AQ68" s="187"/>
      <c r="AR68" s="187"/>
      <c r="AS68" s="187"/>
      <c r="AT68" s="187"/>
      <c r="AU68" s="187"/>
      <c r="AV68" s="187"/>
      <c r="AW68" s="187"/>
      <c r="AX68" s="187"/>
      <c r="AY68" s="187"/>
      <c r="AZ68" s="187"/>
      <c r="BA68" s="187"/>
      <c r="BB68" s="103">
        <v>200</v>
      </c>
      <c r="BC68" s="103"/>
      <c r="BD68" s="103"/>
      <c r="BE68" s="103"/>
      <c r="BF68" s="103"/>
      <c r="BG68" s="103"/>
      <c r="BH68" s="103"/>
      <c r="BI68" s="103"/>
      <c r="BJ68" s="103"/>
      <c r="BK68" s="103"/>
      <c r="BL68" s="103"/>
      <c r="BM68" s="103"/>
      <c r="BN68" s="103"/>
      <c r="BO68" s="103"/>
      <c r="BP68" s="103"/>
      <c r="BQ68" s="103"/>
      <c r="BR68" s="103"/>
      <c r="BS68" s="103"/>
      <c r="BT68" s="103"/>
      <c r="BU68" s="103"/>
      <c r="BV68" s="103"/>
      <c r="BW68" s="103"/>
      <c r="BX68" s="77">
        <v>200</v>
      </c>
      <c r="BY68" s="155"/>
      <c r="BZ68" s="155"/>
      <c r="CA68" s="155"/>
      <c r="CB68" s="155"/>
      <c r="CC68" s="155"/>
      <c r="CD68" s="155"/>
      <c r="CE68" s="155"/>
      <c r="CF68" s="155"/>
      <c r="CG68" s="155"/>
      <c r="CH68" s="155"/>
      <c r="CI68" s="155"/>
      <c r="CJ68" s="155"/>
      <c r="CK68" s="155"/>
      <c r="CL68" s="155"/>
      <c r="CM68" s="156"/>
      <c r="CN68" s="223" t="s">
        <v>77</v>
      </c>
      <c r="CO68" s="223"/>
      <c r="CP68" s="223"/>
      <c r="CQ68" s="223"/>
      <c r="CR68" s="223"/>
      <c r="CS68" s="223"/>
      <c r="CT68" s="223"/>
      <c r="CU68" s="223"/>
      <c r="CV68" s="223"/>
      <c r="CW68" s="223"/>
      <c r="CX68" s="223"/>
      <c r="CY68" s="223"/>
      <c r="CZ68" s="223"/>
      <c r="DA68" s="223"/>
      <c r="DB68" s="223"/>
      <c r="DC68" s="223"/>
    </row>
    <row r="69" spans="1:107" s="19" customFormat="1" ht="45.75" customHeight="1">
      <c r="A69" s="42"/>
      <c r="B69" s="188" t="s">
        <v>45</v>
      </c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88"/>
      <c r="N69" s="188"/>
      <c r="O69" s="188"/>
      <c r="P69" s="188"/>
      <c r="Q69" s="188"/>
      <c r="R69" s="188"/>
      <c r="S69" s="188"/>
      <c r="T69" s="188"/>
      <c r="U69" s="188"/>
      <c r="V69" s="188"/>
      <c r="W69" s="188"/>
      <c r="X69" s="188"/>
      <c r="Y69" s="188"/>
      <c r="Z69" s="188"/>
      <c r="AA69" s="188"/>
      <c r="AB69" s="188"/>
      <c r="AC69" s="188"/>
      <c r="AD69" s="188"/>
      <c r="AE69" s="189"/>
      <c r="AF69" s="190" t="s">
        <v>26</v>
      </c>
      <c r="AG69" s="191"/>
      <c r="AH69" s="191"/>
      <c r="AI69" s="191"/>
      <c r="AJ69" s="191"/>
      <c r="AK69" s="192"/>
      <c r="AL69" s="207" t="s">
        <v>176</v>
      </c>
      <c r="AM69" s="208"/>
      <c r="AN69" s="208"/>
      <c r="AO69" s="208"/>
      <c r="AP69" s="208"/>
      <c r="AQ69" s="208"/>
      <c r="AR69" s="208"/>
      <c r="AS69" s="208"/>
      <c r="AT69" s="208"/>
      <c r="AU69" s="208"/>
      <c r="AV69" s="208"/>
      <c r="AW69" s="208"/>
      <c r="AX69" s="208"/>
      <c r="AY69" s="208"/>
      <c r="AZ69" s="208"/>
      <c r="BA69" s="209"/>
      <c r="BB69" s="195">
        <f>BB70</f>
        <v>117600</v>
      </c>
      <c r="BC69" s="196"/>
      <c r="BD69" s="196"/>
      <c r="BE69" s="196"/>
      <c r="BF69" s="196"/>
      <c r="BG69" s="196"/>
      <c r="BH69" s="196"/>
      <c r="BI69" s="196"/>
      <c r="BJ69" s="196"/>
      <c r="BK69" s="196"/>
      <c r="BL69" s="196"/>
      <c r="BM69" s="196"/>
      <c r="BN69" s="196"/>
      <c r="BO69" s="196"/>
      <c r="BP69" s="196"/>
      <c r="BQ69" s="196"/>
      <c r="BR69" s="196"/>
      <c r="BS69" s="196"/>
      <c r="BT69" s="196"/>
      <c r="BU69" s="196"/>
      <c r="BV69" s="196"/>
      <c r="BW69" s="197"/>
      <c r="BX69" s="195">
        <f>BX70</f>
        <v>12311.98</v>
      </c>
      <c r="BY69" s="196"/>
      <c r="BZ69" s="196"/>
      <c r="CA69" s="196"/>
      <c r="CB69" s="196"/>
      <c r="CC69" s="196"/>
      <c r="CD69" s="196"/>
      <c r="CE69" s="196"/>
      <c r="CF69" s="196"/>
      <c r="CG69" s="196"/>
      <c r="CH69" s="196"/>
      <c r="CI69" s="196"/>
      <c r="CJ69" s="196"/>
      <c r="CK69" s="196"/>
      <c r="CL69" s="196"/>
      <c r="CM69" s="197"/>
      <c r="CN69" s="186">
        <f>BB69-BX69</f>
        <v>105288.02</v>
      </c>
      <c r="CO69" s="186"/>
      <c r="CP69" s="186"/>
      <c r="CQ69" s="186"/>
      <c r="CR69" s="186"/>
      <c r="CS69" s="186"/>
      <c r="CT69" s="186"/>
      <c r="CU69" s="186"/>
      <c r="CV69" s="186"/>
      <c r="CW69" s="186"/>
      <c r="CX69" s="186"/>
      <c r="CY69" s="186"/>
      <c r="CZ69" s="186"/>
      <c r="DA69" s="186"/>
      <c r="DB69" s="186"/>
      <c r="DC69" s="186"/>
    </row>
    <row r="70" spans="1:107" s="19" customFormat="1" ht="58.5" customHeight="1">
      <c r="A70" s="42"/>
      <c r="B70" s="67" t="s">
        <v>131</v>
      </c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101"/>
      <c r="AF70" s="224" t="s">
        <v>26</v>
      </c>
      <c r="AG70" s="109"/>
      <c r="AH70" s="109"/>
      <c r="AI70" s="109"/>
      <c r="AJ70" s="109"/>
      <c r="AK70" s="110"/>
      <c r="AL70" s="203" t="s">
        <v>177</v>
      </c>
      <c r="AM70" s="204"/>
      <c r="AN70" s="204"/>
      <c r="AO70" s="204"/>
      <c r="AP70" s="204"/>
      <c r="AQ70" s="204"/>
      <c r="AR70" s="204"/>
      <c r="AS70" s="204"/>
      <c r="AT70" s="204"/>
      <c r="AU70" s="204"/>
      <c r="AV70" s="204"/>
      <c r="AW70" s="204"/>
      <c r="AX70" s="204"/>
      <c r="AY70" s="204"/>
      <c r="AZ70" s="204"/>
      <c r="BA70" s="205"/>
      <c r="BB70" s="79">
        <v>117600</v>
      </c>
      <c r="BC70" s="153"/>
      <c r="BD70" s="153"/>
      <c r="BE70" s="153"/>
      <c r="BF70" s="153"/>
      <c r="BG70" s="153"/>
      <c r="BH70" s="153"/>
      <c r="BI70" s="153"/>
      <c r="BJ70" s="153"/>
      <c r="BK70" s="153"/>
      <c r="BL70" s="153"/>
      <c r="BM70" s="153"/>
      <c r="BN70" s="153"/>
      <c r="BO70" s="153"/>
      <c r="BP70" s="153"/>
      <c r="BQ70" s="153"/>
      <c r="BR70" s="153"/>
      <c r="BS70" s="153"/>
      <c r="BT70" s="153"/>
      <c r="BU70" s="153"/>
      <c r="BV70" s="153"/>
      <c r="BW70" s="154"/>
      <c r="BX70" s="79">
        <v>12311.98</v>
      </c>
      <c r="BY70" s="153"/>
      <c r="BZ70" s="153"/>
      <c r="CA70" s="153"/>
      <c r="CB70" s="153"/>
      <c r="CC70" s="153"/>
      <c r="CD70" s="153"/>
      <c r="CE70" s="153"/>
      <c r="CF70" s="153"/>
      <c r="CG70" s="153"/>
      <c r="CH70" s="153"/>
      <c r="CI70" s="153"/>
      <c r="CJ70" s="153"/>
      <c r="CK70" s="153"/>
      <c r="CL70" s="153"/>
      <c r="CM70" s="154"/>
      <c r="CN70" s="166">
        <f>BB70-BX70</f>
        <v>105288.02</v>
      </c>
      <c r="CO70" s="166"/>
      <c r="CP70" s="166"/>
      <c r="CQ70" s="166"/>
      <c r="CR70" s="166"/>
      <c r="CS70" s="166"/>
      <c r="CT70" s="166"/>
      <c r="CU70" s="166"/>
      <c r="CV70" s="166"/>
      <c r="CW70" s="166"/>
      <c r="CX70" s="166"/>
      <c r="CY70" s="166"/>
      <c r="CZ70" s="166"/>
      <c r="DA70" s="166"/>
      <c r="DB70" s="166"/>
      <c r="DC70" s="166"/>
    </row>
    <row r="71" spans="1:107" ht="15" customHeight="1" hidden="1">
      <c r="A71" s="13"/>
      <c r="B71" s="121"/>
      <c r="C71" s="121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2"/>
      <c r="AF71" s="120" t="s">
        <v>60</v>
      </c>
      <c r="AG71" s="102"/>
      <c r="AH71" s="102"/>
      <c r="AI71" s="102"/>
      <c r="AJ71" s="102"/>
      <c r="AK71" s="102"/>
      <c r="AL71" s="102"/>
      <c r="AM71" s="102"/>
      <c r="AN71" s="102"/>
      <c r="AO71" s="102"/>
      <c r="AP71" s="102"/>
      <c r="AQ71" s="102"/>
      <c r="AR71" s="102"/>
      <c r="AS71" s="102"/>
      <c r="AT71" s="102"/>
      <c r="AU71" s="102"/>
      <c r="AV71" s="102"/>
      <c r="AW71" s="102"/>
      <c r="AX71" s="102"/>
      <c r="AY71" s="102"/>
      <c r="AZ71" s="102"/>
      <c r="BA71" s="102"/>
      <c r="BB71" s="252"/>
      <c r="BC71" s="252"/>
      <c r="BD71" s="252"/>
      <c r="BE71" s="252"/>
      <c r="BF71" s="252"/>
      <c r="BG71" s="252"/>
      <c r="BH71" s="252"/>
      <c r="BI71" s="252"/>
      <c r="BJ71" s="252"/>
      <c r="BK71" s="252"/>
      <c r="BL71" s="252"/>
      <c r="BM71" s="252"/>
      <c r="BN71" s="252"/>
      <c r="BO71" s="252"/>
      <c r="BP71" s="252"/>
      <c r="BQ71" s="252"/>
      <c r="BR71" s="252"/>
      <c r="BS71" s="252"/>
      <c r="BT71" s="252"/>
      <c r="BU71" s="252"/>
      <c r="BV71" s="252"/>
      <c r="BW71" s="252"/>
      <c r="BX71" s="103"/>
      <c r="BY71" s="103"/>
      <c r="BZ71" s="103"/>
      <c r="CA71" s="103"/>
      <c r="CB71" s="103"/>
      <c r="CC71" s="103"/>
      <c r="CD71" s="103"/>
      <c r="CE71" s="103"/>
      <c r="CF71" s="103"/>
      <c r="CG71" s="103"/>
      <c r="CH71" s="103"/>
      <c r="CI71" s="103"/>
      <c r="CJ71" s="103"/>
      <c r="CK71" s="103"/>
      <c r="CL71" s="103"/>
      <c r="CM71" s="103"/>
      <c r="CN71" s="252"/>
      <c r="CO71" s="252"/>
      <c r="CP71" s="252"/>
      <c r="CQ71" s="252"/>
      <c r="CR71" s="252"/>
      <c r="CS71" s="252"/>
      <c r="CT71" s="252"/>
      <c r="CU71" s="252"/>
      <c r="CV71" s="252"/>
      <c r="CW71" s="252"/>
      <c r="CX71" s="252"/>
      <c r="CY71" s="252"/>
      <c r="CZ71" s="252"/>
      <c r="DA71" s="252"/>
      <c r="DB71" s="252"/>
      <c r="DC71" s="253"/>
    </row>
    <row r="72" spans="1:107" ht="15" customHeight="1" hidden="1">
      <c r="A72" s="13"/>
      <c r="B72" s="121"/>
      <c r="C72" s="121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2"/>
      <c r="AF72" s="120" t="s">
        <v>61</v>
      </c>
      <c r="AG72" s="102"/>
      <c r="AH72" s="102"/>
      <c r="AI72" s="102"/>
      <c r="AJ72" s="102"/>
      <c r="AK72" s="102"/>
      <c r="AL72" s="102"/>
      <c r="AM72" s="102"/>
      <c r="AN72" s="102"/>
      <c r="AO72" s="102"/>
      <c r="AP72" s="102"/>
      <c r="AQ72" s="102"/>
      <c r="AR72" s="102"/>
      <c r="AS72" s="102"/>
      <c r="AT72" s="102"/>
      <c r="AU72" s="102"/>
      <c r="AV72" s="102"/>
      <c r="AW72" s="102"/>
      <c r="AX72" s="102"/>
      <c r="AY72" s="102"/>
      <c r="AZ72" s="102"/>
      <c r="BA72" s="102"/>
      <c r="BB72" s="252"/>
      <c r="BC72" s="252"/>
      <c r="BD72" s="252"/>
      <c r="BE72" s="252"/>
      <c r="BF72" s="252"/>
      <c r="BG72" s="252"/>
      <c r="BH72" s="252"/>
      <c r="BI72" s="252"/>
      <c r="BJ72" s="252"/>
      <c r="BK72" s="252"/>
      <c r="BL72" s="252"/>
      <c r="BM72" s="252"/>
      <c r="BN72" s="252"/>
      <c r="BO72" s="252"/>
      <c r="BP72" s="252"/>
      <c r="BQ72" s="252"/>
      <c r="BR72" s="252"/>
      <c r="BS72" s="252"/>
      <c r="BT72" s="252"/>
      <c r="BU72" s="252"/>
      <c r="BV72" s="252"/>
      <c r="BW72" s="252"/>
      <c r="BX72" s="103"/>
      <c r="BY72" s="103"/>
      <c r="BZ72" s="103"/>
      <c r="CA72" s="103"/>
      <c r="CB72" s="103"/>
      <c r="CC72" s="103"/>
      <c r="CD72" s="103"/>
      <c r="CE72" s="103"/>
      <c r="CF72" s="103"/>
      <c r="CG72" s="103"/>
      <c r="CH72" s="103"/>
      <c r="CI72" s="103"/>
      <c r="CJ72" s="103"/>
      <c r="CK72" s="103"/>
      <c r="CL72" s="103"/>
      <c r="CM72" s="103"/>
      <c r="CN72" s="252"/>
      <c r="CO72" s="252"/>
      <c r="CP72" s="252"/>
      <c r="CQ72" s="252"/>
      <c r="CR72" s="252"/>
      <c r="CS72" s="252"/>
      <c r="CT72" s="252"/>
      <c r="CU72" s="252"/>
      <c r="CV72" s="252"/>
      <c r="CW72" s="252"/>
      <c r="CX72" s="252"/>
      <c r="CY72" s="252"/>
      <c r="CZ72" s="252"/>
      <c r="DA72" s="252"/>
      <c r="DB72" s="252"/>
      <c r="DC72" s="253"/>
    </row>
    <row r="73" spans="1:107" ht="15" customHeight="1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5"/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6"/>
      <c r="CJ73" s="46"/>
      <c r="CK73" s="46"/>
      <c r="CL73" s="46"/>
      <c r="CM73" s="46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</row>
    <row r="74" ht="9" customHeight="1"/>
    <row r="77" ht="9.75">
      <c r="AF77" s="18"/>
    </row>
  </sheetData>
  <sheetProtection/>
  <mergeCells count="370">
    <mergeCell ref="CN65:DC65"/>
    <mergeCell ref="B70:AE70"/>
    <mergeCell ref="AF70:AK70"/>
    <mergeCell ref="AL70:BA70"/>
    <mergeCell ref="BB70:BW70"/>
    <mergeCell ref="BX70:CM70"/>
    <mergeCell ref="CN70:DC70"/>
    <mergeCell ref="B69:AE69"/>
    <mergeCell ref="AL66:BA66"/>
    <mergeCell ref="AF68:AK68"/>
    <mergeCell ref="CN43:DC43"/>
    <mergeCell ref="CN42:DC42"/>
    <mergeCell ref="BB65:BW65"/>
    <mergeCell ref="BB67:BW67"/>
    <mergeCell ref="CN67:DC67"/>
    <mergeCell ref="BB66:BW66"/>
    <mergeCell ref="BB59:BW59"/>
    <mergeCell ref="CN62:DC62"/>
    <mergeCell ref="BB62:BW62"/>
    <mergeCell ref="BB61:BW61"/>
    <mergeCell ref="CN50:DC50"/>
    <mergeCell ref="BX57:CM57"/>
    <mergeCell ref="BX59:CM59"/>
    <mergeCell ref="BB58:BW58"/>
    <mergeCell ref="CN51:DC51"/>
    <mergeCell ref="CN44:DC44"/>
    <mergeCell ref="BX55:CM55"/>
    <mergeCell ref="BX54:CM54"/>
    <mergeCell ref="BX52:CM52"/>
    <mergeCell ref="BX51:CM51"/>
    <mergeCell ref="BB43:BW43"/>
    <mergeCell ref="AF51:AK51"/>
    <mergeCell ref="AL52:BA52"/>
    <mergeCell ref="B48:AE48"/>
    <mergeCell ref="AF50:AK50"/>
    <mergeCell ref="AF52:AK52"/>
    <mergeCell ref="BB45:BW45"/>
    <mergeCell ref="BB52:BW52"/>
    <mergeCell ref="AL51:BA51"/>
    <mergeCell ref="BB51:BW51"/>
    <mergeCell ref="B25:AE25"/>
    <mergeCell ref="AF25:AK25"/>
    <mergeCell ref="BB25:BW25"/>
    <mergeCell ref="BX25:CM25"/>
    <mergeCell ref="BB31:BW31"/>
    <mergeCell ref="BX31:CM31"/>
    <mergeCell ref="AL27:BA27"/>
    <mergeCell ref="B26:AE26"/>
    <mergeCell ref="BB27:BW27"/>
    <mergeCell ref="BX27:CM27"/>
    <mergeCell ref="B67:AE67"/>
    <mergeCell ref="B45:AE45"/>
    <mergeCell ref="B50:AE50"/>
    <mergeCell ref="CN25:DC25"/>
    <mergeCell ref="AF38:AK38"/>
    <mergeCell ref="AF32:AK32"/>
    <mergeCell ref="AF28:AK28"/>
    <mergeCell ref="B28:AE28"/>
    <mergeCell ref="AL38:BA38"/>
    <mergeCell ref="BX28:CM28"/>
    <mergeCell ref="AF61:AK61"/>
    <mergeCell ref="B61:AE61"/>
    <mergeCell ref="B57:AE57"/>
    <mergeCell ref="AL61:BA61"/>
    <mergeCell ref="B68:AE68"/>
    <mergeCell ref="B34:AE34"/>
    <mergeCell ref="AF49:AK49"/>
    <mergeCell ref="AL57:BA57"/>
    <mergeCell ref="AF42:AK42"/>
    <mergeCell ref="AL39:BA39"/>
    <mergeCell ref="AL62:BA62"/>
    <mergeCell ref="AL65:BA65"/>
    <mergeCell ref="AF65:AK65"/>
    <mergeCell ref="B62:AE62"/>
    <mergeCell ref="AF67:AK67"/>
    <mergeCell ref="B63:AE63"/>
    <mergeCell ref="AF63:AK63"/>
    <mergeCell ref="B66:AE66"/>
    <mergeCell ref="AF66:AK66"/>
    <mergeCell ref="AF62:AK62"/>
    <mergeCell ref="AL37:BA37"/>
    <mergeCell ref="BB50:BW50"/>
    <mergeCell ref="B44:AE44"/>
    <mergeCell ref="B40:AE40"/>
    <mergeCell ref="B38:AE38"/>
    <mergeCell ref="B49:AE49"/>
    <mergeCell ref="AF43:AK43"/>
    <mergeCell ref="B42:AE42"/>
    <mergeCell ref="AL49:BA49"/>
    <mergeCell ref="BB39:BW39"/>
    <mergeCell ref="AL36:BA36"/>
    <mergeCell ref="BB57:BW57"/>
    <mergeCell ref="AL32:BA32"/>
    <mergeCell ref="BB34:BW34"/>
    <mergeCell ref="AL40:BA40"/>
    <mergeCell ref="BB40:BW40"/>
    <mergeCell ref="AL46:BA46"/>
    <mergeCell ref="BB42:BW42"/>
    <mergeCell ref="AL50:BA50"/>
    <mergeCell ref="BB47:BW47"/>
    <mergeCell ref="AL33:BA33"/>
    <mergeCell ref="B27:AE27"/>
    <mergeCell ref="AF26:AK26"/>
    <mergeCell ref="AL31:BA31"/>
    <mergeCell ref="AL26:BA26"/>
    <mergeCell ref="B32:AE32"/>
    <mergeCell ref="AF27:AK27"/>
    <mergeCell ref="B31:AE31"/>
    <mergeCell ref="B60:AE60"/>
    <mergeCell ref="B65:AE65"/>
    <mergeCell ref="CN47:DC47"/>
    <mergeCell ref="CN46:DC46"/>
    <mergeCell ref="AL43:BA43"/>
    <mergeCell ref="BB44:BW44"/>
    <mergeCell ref="BX43:CM43"/>
    <mergeCell ref="BX44:CM44"/>
    <mergeCell ref="CN45:DC45"/>
    <mergeCell ref="CN57:DC57"/>
    <mergeCell ref="BX40:CM40"/>
    <mergeCell ref="BX39:CM39"/>
    <mergeCell ref="BX42:CM42"/>
    <mergeCell ref="CN35:DC35"/>
    <mergeCell ref="BX37:CM37"/>
    <mergeCell ref="BX35:CM35"/>
    <mergeCell ref="CN40:DC40"/>
    <mergeCell ref="CN41:DC41"/>
    <mergeCell ref="CN39:DC39"/>
    <mergeCell ref="CN37:DC37"/>
    <mergeCell ref="BB38:BW38"/>
    <mergeCell ref="CN10:DC10"/>
    <mergeCell ref="A12:DC12"/>
    <mergeCell ref="A15:AE15"/>
    <mergeCell ref="CN19:DC19"/>
    <mergeCell ref="BX30:CM30"/>
    <mergeCell ref="BB36:BW36"/>
    <mergeCell ref="BB30:BW30"/>
    <mergeCell ref="BB32:BW32"/>
    <mergeCell ref="AL35:BA35"/>
    <mergeCell ref="BB35:BW35"/>
    <mergeCell ref="CN38:DC38"/>
    <mergeCell ref="CN32:DC32"/>
    <mergeCell ref="BX36:CM36"/>
    <mergeCell ref="CN33:DC33"/>
    <mergeCell ref="CN4:DC4"/>
    <mergeCell ref="CN5:DC5"/>
    <mergeCell ref="CN30:DC30"/>
    <mergeCell ref="CN26:DC26"/>
    <mergeCell ref="CN16:DC16"/>
    <mergeCell ref="CN15:DC15"/>
    <mergeCell ref="CH1:DC1"/>
    <mergeCell ref="A2:CM2"/>
    <mergeCell ref="CN3:DC3"/>
    <mergeCell ref="BF5:BG5"/>
    <mergeCell ref="AJ5:AZ5"/>
    <mergeCell ref="BX15:CM15"/>
    <mergeCell ref="BB14:BW14"/>
    <mergeCell ref="CN9:DC9"/>
    <mergeCell ref="AL14:BA14"/>
    <mergeCell ref="BX71:CM71"/>
    <mergeCell ref="BX69:CM69"/>
    <mergeCell ref="CN71:DC71"/>
    <mergeCell ref="AL69:BA69"/>
    <mergeCell ref="CN72:DC72"/>
    <mergeCell ref="BX72:CM72"/>
    <mergeCell ref="BX66:CM66"/>
    <mergeCell ref="CN68:DC68"/>
    <mergeCell ref="BB69:BW69"/>
    <mergeCell ref="CN66:DC66"/>
    <mergeCell ref="BX67:CM67"/>
    <mergeCell ref="AL72:BA72"/>
    <mergeCell ref="BB72:BW72"/>
    <mergeCell ref="BB71:BW71"/>
    <mergeCell ref="CN69:DC69"/>
    <mergeCell ref="AL71:BA71"/>
    <mergeCell ref="AL60:BA60"/>
    <mergeCell ref="AL54:BA54"/>
    <mergeCell ref="BX58:CM58"/>
    <mergeCell ref="BB56:BW56"/>
    <mergeCell ref="BX68:CM68"/>
    <mergeCell ref="BB68:BW68"/>
    <mergeCell ref="BX65:CM65"/>
    <mergeCell ref="AL67:BA67"/>
    <mergeCell ref="AL68:BA68"/>
    <mergeCell ref="BX62:CM62"/>
    <mergeCell ref="BX23:CM23"/>
    <mergeCell ref="CN60:DC60"/>
    <mergeCell ref="CN56:DC56"/>
    <mergeCell ref="CN52:DC52"/>
    <mergeCell ref="CN55:DC55"/>
    <mergeCell ref="CN34:DC34"/>
    <mergeCell ref="CN31:DC31"/>
    <mergeCell ref="CN36:DC36"/>
    <mergeCell ref="CN28:DC28"/>
    <mergeCell ref="CN27:DC27"/>
    <mergeCell ref="BX16:CM16"/>
    <mergeCell ref="BX18:CM18"/>
    <mergeCell ref="BX61:CM61"/>
    <mergeCell ref="CN48:DC48"/>
    <mergeCell ref="CN49:DC49"/>
    <mergeCell ref="BX48:CM48"/>
    <mergeCell ref="BX49:CM49"/>
    <mergeCell ref="CN58:DC58"/>
    <mergeCell ref="CN59:DC59"/>
    <mergeCell ref="BX38:CM38"/>
    <mergeCell ref="B16:AE16"/>
    <mergeCell ref="B20:AE20"/>
    <mergeCell ref="BX19:CM19"/>
    <mergeCell ref="CN18:DC18"/>
    <mergeCell ref="BB17:BW17"/>
    <mergeCell ref="BB16:BW16"/>
    <mergeCell ref="BX17:CM17"/>
    <mergeCell ref="CN17:DC17"/>
    <mergeCell ref="BB18:BW18"/>
    <mergeCell ref="AL19:BA19"/>
    <mergeCell ref="B72:AE72"/>
    <mergeCell ref="B71:AE71"/>
    <mergeCell ref="B36:AE36"/>
    <mergeCell ref="AF36:AK36"/>
    <mergeCell ref="AF69:AK69"/>
    <mergeCell ref="AF72:AK72"/>
    <mergeCell ref="AF71:AK71"/>
    <mergeCell ref="AF59:AK59"/>
    <mergeCell ref="AF58:AK58"/>
    <mergeCell ref="B56:AE56"/>
    <mergeCell ref="BB20:BW20"/>
    <mergeCell ref="AL18:BA18"/>
    <mergeCell ref="AF16:AK16"/>
    <mergeCell ref="BB19:BW19"/>
    <mergeCell ref="AL15:BA15"/>
    <mergeCell ref="AF15:AK15"/>
    <mergeCell ref="AL16:BA16"/>
    <mergeCell ref="AF18:AK18"/>
    <mergeCell ref="B17:AE17"/>
    <mergeCell ref="B19:AE19"/>
    <mergeCell ref="AF21:AK21"/>
    <mergeCell ref="B21:AE21"/>
    <mergeCell ref="AF19:AK19"/>
    <mergeCell ref="AL20:BA20"/>
    <mergeCell ref="AF20:AK20"/>
    <mergeCell ref="B23:AE23"/>
    <mergeCell ref="AF23:AK23"/>
    <mergeCell ref="B53:AE53"/>
    <mergeCell ref="B51:AE51"/>
    <mergeCell ref="AL48:BA48"/>
    <mergeCell ref="AF48:AK48"/>
    <mergeCell ref="B47:AE47"/>
    <mergeCell ref="AL44:BA44"/>
    <mergeCell ref="AF44:AK44"/>
    <mergeCell ref="B33:AE33"/>
    <mergeCell ref="B55:AE55"/>
    <mergeCell ref="B59:AE59"/>
    <mergeCell ref="AF55:AK55"/>
    <mergeCell ref="AL56:BA56"/>
    <mergeCell ref="AF57:AK57"/>
    <mergeCell ref="B58:AE58"/>
    <mergeCell ref="AL59:BA59"/>
    <mergeCell ref="AL58:BA58"/>
    <mergeCell ref="AF60:AK60"/>
    <mergeCell ref="AF56:AK56"/>
    <mergeCell ref="B54:AE54"/>
    <mergeCell ref="BX26:CM26"/>
    <mergeCell ref="CN53:DC53"/>
    <mergeCell ref="BB54:BW54"/>
    <mergeCell ref="BB53:BW53"/>
    <mergeCell ref="BX53:CM53"/>
    <mergeCell ref="CN54:DC54"/>
    <mergeCell ref="CN29:DC29"/>
    <mergeCell ref="CN23:DC23"/>
    <mergeCell ref="BB26:BW26"/>
    <mergeCell ref="BB23:BW23"/>
    <mergeCell ref="AF14:AK14"/>
    <mergeCell ref="BX22:CM22"/>
    <mergeCell ref="CN22:DC22"/>
    <mergeCell ref="AF22:AK22"/>
    <mergeCell ref="BX20:CM20"/>
    <mergeCell ref="AL17:BA17"/>
    <mergeCell ref="AF17:AK17"/>
    <mergeCell ref="BX14:CM14"/>
    <mergeCell ref="CN14:DC14"/>
    <mergeCell ref="BB15:BW15"/>
    <mergeCell ref="CN20:DC20"/>
    <mergeCell ref="BB22:BW22"/>
    <mergeCell ref="A14:AE14"/>
    <mergeCell ref="CN21:DC21"/>
    <mergeCell ref="BX21:CM21"/>
    <mergeCell ref="B22:AE22"/>
    <mergeCell ref="B18:AE18"/>
    <mergeCell ref="CN61:DC61"/>
    <mergeCell ref="BB60:BW60"/>
    <mergeCell ref="BX60:CM60"/>
    <mergeCell ref="CN6:DC6"/>
    <mergeCell ref="CN7:DC7"/>
    <mergeCell ref="CN8:DC8"/>
    <mergeCell ref="BX56:CM56"/>
    <mergeCell ref="S7:BW7"/>
    <mergeCell ref="BB21:BW21"/>
    <mergeCell ref="AL55:BA55"/>
    <mergeCell ref="BX50:CM50"/>
    <mergeCell ref="BX47:CM47"/>
    <mergeCell ref="BX46:CM46"/>
    <mergeCell ref="BB46:BW46"/>
    <mergeCell ref="BB49:BW49"/>
    <mergeCell ref="BB48:BW48"/>
    <mergeCell ref="BB55:BW55"/>
    <mergeCell ref="AF54:AK54"/>
    <mergeCell ref="B46:AE46"/>
    <mergeCell ref="AF45:AK45"/>
    <mergeCell ref="AL47:BA47"/>
    <mergeCell ref="AF46:AK46"/>
    <mergeCell ref="AF47:AK47"/>
    <mergeCell ref="AL45:BA45"/>
    <mergeCell ref="AL53:BA53"/>
    <mergeCell ref="AF53:AK53"/>
    <mergeCell ref="B52:AE52"/>
    <mergeCell ref="BX45:CM45"/>
    <mergeCell ref="AF40:AK40"/>
    <mergeCell ref="AL42:BA42"/>
    <mergeCell ref="B43:AE43"/>
    <mergeCell ref="B29:AE29"/>
    <mergeCell ref="AF29:AK29"/>
    <mergeCell ref="AL29:BA29"/>
    <mergeCell ref="AF31:AK31"/>
    <mergeCell ref="AF30:AK30"/>
    <mergeCell ref="BB28:BW28"/>
    <mergeCell ref="BX29:CM29"/>
    <mergeCell ref="BB29:BW29"/>
    <mergeCell ref="AL34:BA34"/>
    <mergeCell ref="AF34:AK34"/>
    <mergeCell ref="BX32:CM32"/>
    <mergeCell ref="BX34:CM34"/>
    <mergeCell ref="AL28:BA28"/>
    <mergeCell ref="AL30:BA30"/>
    <mergeCell ref="BB33:BW33"/>
    <mergeCell ref="BX33:CM33"/>
    <mergeCell ref="B39:AE39"/>
    <mergeCell ref="B35:AE35"/>
    <mergeCell ref="AF37:AK37"/>
    <mergeCell ref="B30:AE30"/>
    <mergeCell ref="AF35:AK35"/>
    <mergeCell ref="B37:AE37"/>
    <mergeCell ref="AF33:AK33"/>
    <mergeCell ref="AF39:AK39"/>
    <mergeCell ref="BB37:BW37"/>
    <mergeCell ref="CN64:DC64"/>
    <mergeCell ref="AL63:BA63"/>
    <mergeCell ref="BB63:BW63"/>
    <mergeCell ref="BX63:CM63"/>
    <mergeCell ref="CN63:DC63"/>
    <mergeCell ref="B64:AE64"/>
    <mergeCell ref="AF64:AK64"/>
    <mergeCell ref="AL64:BA64"/>
    <mergeCell ref="BB64:BW64"/>
    <mergeCell ref="BX64:CM64"/>
    <mergeCell ref="AK8:CC8"/>
    <mergeCell ref="CI5:CM5"/>
    <mergeCell ref="BY4:CM4"/>
    <mergeCell ref="CA6:CM6"/>
    <mergeCell ref="CA7:CM7"/>
    <mergeCell ref="CD8:CM8"/>
    <mergeCell ref="BA5:BE5"/>
    <mergeCell ref="B24:AE24"/>
    <mergeCell ref="AF24:AK24"/>
    <mergeCell ref="BB24:BW24"/>
    <mergeCell ref="BX24:CM24"/>
    <mergeCell ref="CN24:DC24"/>
    <mergeCell ref="B41:AE41"/>
    <mergeCell ref="AF41:AK41"/>
    <mergeCell ref="AL41:BA41"/>
    <mergeCell ref="BB41:BW41"/>
    <mergeCell ref="BX41:CM41"/>
  </mergeCells>
  <printOptions/>
  <pageMargins left="0.7" right="0.7" top="0.75" bottom="0.75" header="0.3" footer="0.3"/>
  <pageSetup fitToHeight="0" fitToWidth="1" horizontalDpi="600" verticalDpi="600" orientation="portrait" paperSize="9" scale="8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C33"/>
  <sheetViews>
    <sheetView tabSelected="1" view="pageBreakPreview" zoomScaleSheetLayoutView="100" zoomScalePageLayoutView="0" workbookViewId="0" topLeftCell="A10">
      <selection activeCell="BZ24" sqref="BZ24"/>
    </sheetView>
  </sheetViews>
  <sheetFormatPr defaultColWidth="0.875" defaultRowHeight="12.75"/>
  <cols>
    <col min="1" max="15" width="0.875" style="1" customWidth="1"/>
    <col min="16" max="16" width="7.375" style="1" customWidth="1"/>
    <col min="17" max="35" width="0.875" style="1" customWidth="1"/>
    <col min="36" max="36" width="0.12890625" style="1" customWidth="1"/>
    <col min="37" max="41" width="0.875" style="1" customWidth="1"/>
    <col min="42" max="42" width="0.37109375" style="1" customWidth="1"/>
    <col min="43" max="57" width="1.12109375" style="1" customWidth="1"/>
    <col min="58" max="58" width="5.50390625" style="1" customWidth="1"/>
    <col min="59" max="73" width="0.875" style="1" customWidth="1"/>
    <col min="74" max="74" width="0.5" style="1" customWidth="1"/>
    <col min="75" max="75" width="0.875" style="1" hidden="1" customWidth="1"/>
    <col min="76" max="76" width="0.37109375" style="1" hidden="1" customWidth="1"/>
    <col min="77" max="77" width="0.875" style="1" hidden="1" customWidth="1"/>
    <col min="78" max="90" width="0.875" style="1" customWidth="1"/>
    <col min="91" max="92" width="0.875" style="1" hidden="1" customWidth="1"/>
    <col min="93" max="103" width="0.875" style="1" customWidth="1"/>
    <col min="104" max="104" width="0.6171875" style="1" customWidth="1"/>
    <col min="105" max="105" width="0.875" style="1" hidden="1" customWidth="1"/>
    <col min="106" max="106" width="0.12890625" style="1" customWidth="1"/>
    <col min="107" max="107" width="0.12890625" style="1" hidden="1" customWidth="1"/>
    <col min="108" max="16384" width="0.875" style="1" customWidth="1"/>
  </cols>
  <sheetData>
    <row r="1" ht="9.75">
      <c r="DC1" s="2" t="s">
        <v>50</v>
      </c>
    </row>
    <row r="2" spans="1:107" ht="12.75">
      <c r="A2" s="165" t="s">
        <v>96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165"/>
      <c r="BD2" s="165"/>
      <c r="BE2" s="165"/>
      <c r="BF2" s="165"/>
      <c r="BG2" s="165"/>
      <c r="BH2" s="165"/>
      <c r="BI2" s="165"/>
      <c r="BJ2" s="165"/>
      <c r="BK2" s="165"/>
      <c r="BL2" s="165"/>
      <c r="BM2" s="165"/>
      <c r="BN2" s="165"/>
      <c r="BO2" s="165"/>
      <c r="BP2" s="165"/>
      <c r="BQ2" s="165"/>
      <c r="BR2" s="165"/>
      <c r="BS2" s="165"/>
      <c r="BT2" s="165"/>
      <c r="BU2" s="165"/>
      <c r="BV2" s="165"/>
      <c r="BW2" s="165"/>
      <c r="BX2" s="165"/>
      <c r="BY2" s="165"/>
      <c r="BZ2" s="165"/>
      <c r="CA2" s="165"/>
      <c r="CB2" s="165"/>
      <c r="CC2" s="165"/>
      <c r="CD2" s="165"/>
      <c r="CE2" s="165"/>
      <c r="CF2" s="165"/>
      <c r="CG2" s="165"/>
      <c r="CH2" s="165"/>
      <c r="CI2" s="165"/>
      <c r="CJ2" s="165"/>
      <c r="CK2" s="165"/>
      <c r="CL2" s="165"/>
      <c r="CM2" s="165"/>
      <c r="CN2" s="165"/>
      <c r="CO2" s="165"/>
      <c r="CP2" s="165"/>
      <c r="CQ2" s="165"/>
      <c r="CR2" s="165"/>
      <c r="CS2" s="165"/>
      <c r="CT2" s="165"/>
      <c r="CU2" s="165"/>
      <c r="CV2" s="165"/>
      <c r="CW2" s="165"/>
      <c r="CX2" s="165"/>
      <c r="CY2" s="165"/>
      <c r="CZ2" s="165"/>
      <c r="DA2" s="165"/>
      <c r="DB2" s="165"/>
      <c r="DC2" s="165"/>
    </row>
    <row r="4" spans="1:107" ht="57" customHeight="1">
      <c r="A4" s="275" t="s">
        <v>4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75"/>
      <c r="Y4" s="275"/>
      <c r="Z4" s="275"/>
      <c r="AA4" s="275"/>
      <c r="AB4" s="275"/>
      <c r="AC4" s="275"/>
      <c r="AD4" s="275"/>
      <c r="AE4" s="275"/>
      <c r="AF4" s="275"/>
      <c r="AG4" s="275"/>
      <c r="AH4" s="275"/>
      <c r="AI4" s="275"/>
      <c r="AJ4" s="275"/>
      <c r="AK4" s="275" t="s">
        <v>14</v>
      </c>
      <c r="AL4" s="275"/>
      <c r="AM4" s="275"/>
      <c r="AN4" s="275"/>
      <c r="AO4" s="275"/>
      <c r="AP4" s="275"/>
      <c r="AQ4" s="275" t="s">
        <v>69</v>
      </c>
      <c r="AR4" s="275"/>
      <c r="AS4" s="275"/>
      <c r="AT4" s="275"/>
      <c r="AU4" s="275"/>
      <c r="AV4" s="275"/>
      <c r="AW4" s="275"/>
      <c r="AX4" s="275"/>
      <c r="AY4" s="275"/>
      <c r="AZ4" s="275"/>
      <c r="BA4" s="275"/>
      <c r="BB4" s="275"/>
      <c r="BC4" s="275"/>
      <c r="BD4" s="275"/>
      <c r="BE4" s="275"/>
      <c r="BF4" s="275"/>
      <c r="BG4" s="275" t="s">
        <v>47</v>
      </c>
      <c r="BH4" s="275"/>
      <c r="BI4" s="275"/>
      <c r="BJ4" s="275"/>
      <c r="BK4" s="275"/>
      <c r="BL4" s="275"/>
      <c r="BM4" s="275"/>
      <c r="BN4" s="275"/>
      <c r="BO4" s="275"/>
      <c r="BP4" s="275"/>
      <c r="BQ4" s="275"/>
      <c r="BR4" s="275"/>
      <c r="BS4" s="275"/>
      <c r="BT4" s="275"/>
      <c r="BU4" s="275"/>
      <c r="BV4" s="275"/>
      <c r="BW4" s="275"/>
      <c r="BX4" s="275"/>
      <c r="BY4" s="275"/>
      <c r="BZ4" s="275" t="s">
        <v>10</v>
      </c>
      <c r="CA4" s="275"/>
      <c r="CB4" s="275"/>
      <c r="CC4" s="275"/>
      <c r="CD4" s="275"/>
      <c r="CE4" s="275"/>
      <c r="CF4" s="275"/>
      <c r="CG4" s="275"/>
      <c r="CH4" s="275"/>
      <c r="CI4" s="275"/>
      <c r="CJ4" s="275"/>
      <c r="CK4" s="275"/>
      <c r="CL4" s="275"/>
      <c r="CM4" s="275"/>
      <c r="CN4" s="275"/>
      <c r="CO4" s="275" t="s">
        <v>11</v>
      </c>
      <c r="CP4" s="275"/>
      <c r="CQ4" s="275"/>
      <c r="CR4" s="275"/>
      <c r="CS4" s="275"/>
      <c r="CT4" s="275"/>
      <c r="CU4" s="275"/>
      <c r="CV4" s="275"/>
      <c r="CW4" s="275"/>
      <c r="CX4" s="275"/>
      <c r="CY4" s="275"/>
      <c r="CZ4" s="275"/>
      <c r="DA4" s="275"/>
      <c r="DB4" s="275"/>
      <c r="DC4" s="275"/>
    </row>
    <row r="5" spans="1:107" ht="9.75">
      <c r="A5" s="158">
        <v>1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>
        <v>2</v>
      </c>
      <c r="AL5" s="158"/>
      <c r="AM5" s="158"/>
      <c r="AN5" s="158"/>
      <c r="AO5" s="158"/>
      <c r="AP5" s="158"/>
      <c r="AQ5" s="158">
        <v>3</v>
      </c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>
        <v>4</v>
      </c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>
        <v>5</v>
      </c>
      <c r="CA5" s="158"/>
      <c r="CB5" s="158"/>
      <c r="CC5" s="158"/>
      <c r="CD5" s="158"/>
      <c r="CE5" s="158"/>
      <c r="CF5" s="158"/>
      <c r="CG5" s="158"/>
      <c r="CH5" s="158"/>
      <c r="CI5" s="158"/>
      <c r="CJ5" s="158"/>
      <c r="CK5" s="158"/>
      <c r="CL5" s="158"/>
      <c r="CM5" s="158"/>
      <c r="CN5" s="158"/>
      <c r="CO5" s="158">
        <v>6</v>
      </c>
      <c r="CP5" s="158"/>
      <c r="CQ5" s="158"/>
      <c r="CR5" s="158"/>
      <c r="CS5" s="158"/>
      <c r="CT5" s="158"/>
      <c r="CU5" s="158"/>
      <c r="CV5" s="158"/>
      <c r="CW5" s="158"/>
      <c r="CX5" s="158"/>
      <c r="CY5" s="158"/>
      <c r="CZ5" s="158"/>
      <c r="DA5" s="158"/>
      <c r="DB5" s="158"/>
      <c r="DC5" s="158"/>
    </row>
    <row r="6" spans="1:107" ht="23.25" customHeight="1">
      <c r="A6" s="276" t="s">
        <v>97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6"/>
      <c r="AJ6" s="276"/>
      <c r="AK6" s="173" t="s">
        <v>25</v>
      </c>
      <c r="AL6" s="173"/>
      <c r="AM6" s="173"/>
      <c r="AN6" s="173"/>
      <c r="AO6" s="173"/>
      <c r="AP6" s="173"/>
      <c r="AQ6" s="102" t="s">
        <v>51</v>
      </c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3">
        <f>BG21</f>
        <v>3024891.84</v>
      </c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223">
        <f>BZ21</f>
        <v>1090866.6200000003</v>
      </c>
      <c r="CA6" s="223"/>
      <c r="CB6" s="223"/>
      <c r="CC6" s="223"/>
      <c r="CD6" s="223"/>
      <c r="CE6" s="223"/>
      <c r="CF6" s="223"/>
      <c r="CG6" s="223"/>
      <c r="CH6" s="223"/>
      <c r="CI6" s="223"/>
      <c r="CJ6" s="223"/>
      <c r="CK6" s="223"/>
      <c r="CL6" s="223"/>
      <c r="CM6" s="223"/>
      <c r="CN6" s="223"/>
      <c r="CO6" s="103">
        <f>BG6-BZ6</f>
        <v>1934025.2199999995</v>
      </c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</row>
    <row r="7" spans="1:107" ht="34.5" customHeight="1">
      <c r="A7" s="268" t="s">
        <v>70</v>
      </c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68"/>
      <c r="AB7" s="268"/>
      <c r="AC7" s="268"/>
      <c r="AD7" s="268"/>
      <c r="AE7" s="268"/>
      <c r="AF7" s="268"/>
      <c r="AG7" s="268"/>
      <c r="AH7" s="268"/>
      <c r="AI7" s="268"/>
      <c r="AJ7" s="268"/>
      <c r="AK7" s="102" t="s">
        <v>52</v>
      </c>
      <c r="AL7" s="102"/>
      <c r="AM7" s="102"/>
      <c r="AN7" s="102"/>
      <c r="AO7" s="102"/>
      <c r="AP7" s="102"/>
      <c r="AQ7" s="102" t="s">
        <v>51</v>
      </c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3" t="s">
        <v>77</v>
      </c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 t="s">
        <v>77</v>
      </c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 t="s">
        <v>77</v>
      </c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</row>
    <row r="8" spans="1:107" ht="15" customHeight="1">
      <c r="A8" s="271" t="s">
        <v>21</v>
      </c>
      <c r="B8" s="271"/>
      <c r="C8" s="271"/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271"/>
      <c r="S8" s="271"/>
      <c r="T8" s="271"/>
      <c r="U8" s="271"/>
      <c r="V8" s="271"/>
      <c r="W8" s="271"/>
      <c r="X8" s="271"/>
      <c r="Y8" s="271"/>
      <c r="Z8" s="271"/>
      <c r="AA8" s="271"/>
      <c r="AB8" s="271"/>
      <c r="AC8" s="271"/>
      <c r="AD8" s="271"/>
      <c r="AE8" s="271"/>
      <c r="AF8" s="271"/>
      <c r="AG8" s="271"/>
      <c r="AH8" s="271"/>
      <c r="AI8" s="271"/>
      <c r="AJ8" s="271"/>
      <c r="AK8" s="73" t="s">
        <v>77</v>
      </c>
      <c r="AL8" s="73"/>
      <c r="AM8" s="73"/>
      <c r="AN8" s="73"/>
      <c r="AO8" s="73"/>
      <c r="AP8" s="73"/>
      <c r="AQ8" s="73" t="s">
        <v>77</v>
      </c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223" t="s">
        <v>77</v>
      </c>
      <c r="BH8" s="223"/>
      <c r="BI8" s="223"/>
      <c r="BJ8" s="223"/>
      <c r="BK8" s="223"/>
      <c r="BL8" s="223"/>
      <c r="BM8" s="223"/>
      <c r="BN8" s="223"/>
      <c r="BO8" s="223"/>
      <c r="BP8" s="223"/>
      <c r="BQ8" s="223"/>
      <c r="BR8" s="223"/>
      <c r="BS8" s="223"/>
      <c r="BT8" s="223"/>
      <c r="BU8" s="223"/>
      <c r="BV8" s="223"/>
      <c r="BW8" s="39"/>
      <c r="BX8" s="39"/>
      <c r="BY8" s="39"/>
      <c r="BZ8" s="103" t="s">
        <v>77</v>
      </c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38"/>
      <c r="CN8" s="38"/>
      <c r="CO8" s="103" t="s">
        <v>77</v>
      </c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3"/>
      <c r="DA8" s="103"/>
      <c r="DB8" s="103"/>
      <c r="DC8" s="38"/>
    </row>
    <row r="9" spans="1:107" s="24" customFormat="1" ht="33" customHeight="1">
      <c r="A9" s="270" t="s">
        <v>115</v>
      </c>
      <c r="B9" s="270"/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70"/>
      <c r="V9" s="270"/>
      <c r="W9" s="270"/>
      <c r="X9" s="270"/>
      <c r="Y9" s="270"/>
      <c r="Z9" s="270"/>
      <c r="AA9" s="270"/>
      <c r="AB9" s="270"/>
      <c r="AC9" s="270"/>
      <c r="AD9" s="270"/>
      <c r="AE9" s="270"/>
      <c r="AF9" s="270"/>
      <c r="AG9" s="270"/>
      <c r="AH9" s="270"/>
      <c r="AI9" s="270"/>
      <c r="AJ9" s="270"/>
      <c r="AK9" s="73" t="s">
        <v>117</v>
      </c>
      <c r="AL9" s="73"/>
      <c r="AM9" s="73"/>
      <c r="AN9" s="73"/>
      <c r="AO9" s="73"/>
      <c r="AP9" s="73"/>
      <c r="AQ9" s="73" t="s">
        <v>161</v>
      </c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223" t="s">
        <v>77</v>
      </c>
      <c r="BH9" s="223"/>
      <c r="BI9" s="223"/>
      <c r="BJ9" s="223"/>
      <c r="BK9" s="223"/>
      <c r="BL9" s="223"/>
      <c r="BM9" s="223"/>
      <c r="BN9" s="223"/>
      <c r="BO9" s="223"/>
      <c r="BP9" s="223"/>
      <c r="BQ9" s="223"/>
      <c r="BR9" s="223"/>
      <c r="BS9" s="223"/>
      <c r="BT9" s="223"/>
      <c r="BU9" s="223"/>
      <c r="BV9" s="223"/>
      <c r="BW9" s="39"/>
      <c r="BX9" s="39"/>
      <c r="BY9" s="39"/>
      <c r="BZ9" s="103" t="s">
        <v>77</v>
      </c>
      <c r="CA9" s="103"/>
      <c r="CB9" s="103"/>
      <c r="CC9" s="103"/>
      <c r="CD9" s="103"/>
      <c r="CE9" s="103"/>
      <c r="CF9" s="103"/>
      <c r="CG9" s="103"/>
      <c r="CH9" s="103"/>
      <c r="CI9" s="103"/>
      <c r="CJ9" s="103"/>
      <c r="CK9" s="103"/>
      <c r="CL9" s="103"/>
      <c r="CM9" s="38"/>
      <c r="CN9" s="38"/>
      <c r="CO9" s="103" t="s">
        <v>77</v>
      </c>
      <c r="CP9" s="103"/>
      <c r="CQ9" s="103"/>
      <c r="CR9" s="103"/>
      <c r="CS9" s="103"/>
      <c r="CT9" s="103"/>
      <c r="CU9" s="103"/>
      <c r="CV9" s="103"/>
      <c r="CW9" s="103"/>
      <c r="CX9" s="103"/>
      <c r="CY9" s="103"/>
      <c r="CZ9" s="103"/>
      <c r="DA9" s="103"/>
      <c r="DB9" s="103"/>
      <c r="DC9" s="38"/>
    </row>
    <row r="10" spans="1:107" s="24" customFormat="1" ht="33" customHeight="1">
      <c r="A10" s="270" t="s">
        <v>116</v>
      </c>
      <c r="B10" s="270"/>
      <c r="C10" s="270"/>
      <c r="D10" s="270"/>
      <c r="E10" s="270"/>
      <c r="F10" s="270"/>
      <c r="G10" s="270"/>
      <c r="H10" s="270"/>
      <c r="I10" s="270"/>
      <c r="J10" s="270"/>
      <c r="K10" s="270"/>
      <c r="L10" s="270"/>
      <c r="M10" s="270"/>
      <c r="N10" s="270"/>
      <c r="O10" s="270"/>
      <c r="P10" s="270"/>
      <c r="Q10" s="270"/>
      <c r="R10" s="270"/>
      <c r="S10" s="270"/>
      <c r="T10" s="270"/>
      <c r="U10" s="270"/>
      <c r="V10" s="270"/>
      <c r="W10" s="270"/>
      <c r="X10" s="270"/>
      <c r="Y10" s="270"/>
      <c r="Z10" s="270"/>
      <c r="AA10" s="270"/>
      <c r="AB10" s="270"/>
      <c r="AC10" s="270"/>
      <c r="AD10" s="270"/>
      <c r="AE10" s="270"/>
      <c r="AF10" s="270"/>
      <c r="AG10" s="270"/>
      <c r="AH10" s="270"/>
      <c r="AI10" s="270"/>
      <c r="AJ10" s="270"/>
      <c r="AK10" s="73" t="s">
        <v>118</v>
      </c>
      <c r="AL10" s="73"/>
      <c r="AM10" s="73"/>
      <c r="AN10" s="73"/>
      <c r="AO10" s="73"/>
      <c r="AP10" s="73"/>
      <c r="AQ10" s="73" t="s">
        <v>162</v>
      </c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223" t="s">
        <v>77</v>
      </c>
      <c r="BH10" s="223"/>
      <c r="BI10" s="223"/>
      <c r="BJ10" s="223"/>
      <c r="BK10" s="223"/>
      <c r="BL10" s="223"/>
      <c r="BM10" s="223"/>
      <c r="BN10" s="223"/>
      <c r="BO10" s="223"/>
      <c r="BP10" s="223"/>
      <c r="BQ10" s="223"/>
      <c r="BR10" s="223"/>
      <c r="BS10" s="223"/>
      <c r="BT10" s="223"/>
      <c r="BU10" s="223"/>
      <c r="BV10" s="223"/>
      <c r="BW10" s="39"/>
      <c r="BX10" s="39"/>
      <c r="BY10" s="39"/>
      <c r="BZ10" s="103" t="s">
        <v>77</v>
      </c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38"/>
      <c r="CN10" s="38"/>
      <c r="CO10" s="103" t="s">
        <v>77</v>
      </c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A10" s="103"/>
      <c r="DB10" s="103"/>
      <c r="DC10" s="38"/>
    </row>
    <row r="11" spans="1:107" ht="24" customHeight="1">
      <c r="A11" s="268" t="s">
        <v>22</v>
      </c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  <c r="Y11" s="268"/>
      <c r="Z11" s="268"/>
      <c r="AA11" s="268"/>
      <c r="AB11" s="268"/>
      <c r="AC11" s="268"/>
      <c r="AD11" s="268"/>
      <c r="AE11" s="268"/>
      <c r="AF11" s="268"/>
      <c r="AG11" s="268"/>
      <c r="AH11" s="268"/>
      <c r="AI11" s="268"/>
      <c r="AJ11" s="268"/>
      <c r="AK11" s="102" t="s">
        <v>53</v>
      </c>
      <c r="AL11" s="102"/>
      <c r="AM11" s="102"/>
      <c r="AN11" s="102"/>
      <c r="AO11" s="102"/>
      <c r="AP11" s="102"/>
      <c r="AQ11" s="102" t="s">
        <v>51</v>
      </c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3" t="s">
        <v>77</v>
      </c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 t="s">
        <v>77</v>
      </c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 t="s">
        <v>77</v>
      </c>
      <c r="CP11" s="103"/>
      <c r="CQ11" s="103"/>
      <c r="CR11" s="103"/>
      <c r="CS11" s="103"/>
      <c r="CT11" s="103"/>
      <c r="CU11" s="103"/>
      <c r="CV11" s="103"/>
      <c r="CW11" s="103"/>
      <c r="CX11" s="103"/>
      <c r="CY11" s="103"/>
      <c r="CZ11" s="103"/>
      <c r="DA11" s="103"/>
      <c r="DB11" s="103"/>
      <c r="DC11" s="103"/>
    </row>
    <row r="12" spans="1:107" ht="15" customHeight="1">
      <c r="A12" s="269" t="s">
        <v>21</v>
      </c>
      <c r="B12" s="269"/>
      <c r="C12" s="269"/>
      <c r="D12" s="269"/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69"/>
      <c r="S12" s="269"/>
      <c r="T12" s="269"/>
      <c r="U12" s="269"/>
      <c r="V12" s="269"/>
      <c r="W12" s="269"/>
      <c r="X12" s="269"/>
      <c r="Y12" s="269"/>
      <c r="Z12" s="269"/>
      <c r="AA12" s="269"/>
      <c r="AB12" s="269"/>
      <c r="AC12" s="269"/>
      <c r="AD12" s="269"/>
      <c r="AE12" s="269"/>
      <c r="AF12" s="269"/>
      <c r="AG12" s="269"/>
      <c r="AH12" s="269"/>
      <c r="AI12" s="269"/>
      <c r="AJ12" s="269"/>
      <c r="AK12" s="102" t="s">
        <v>77</v>
      </c>
      <c r="AL12" s="102"/>
      <c r="AM12" s="102"/>
      <c r="AN12" s="102"/>
      <c r="AO12" s="102"/>
      <c r="AP12" s="102"/>
      <c r="AQ12" s="102" t="s">
        <v>77</v>
      </c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3" t="s">
        <v>77</v>
      </c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 t="s">
        <v>77</v>
      </c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 t="s">
        <v>77</v>
      </c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3"/>
      <c r="DB12" s="103"/>
      <c r="DC12" s="103"/>
    </row>
    <row r="13" spans="1:107" ht="15" customHeight="1">
      <c r="A13" s="252" t="s">
        <v>77</v>
      </c>
      <c r="B13" s="252"/>
      <c r="C13" s="252"/>
      <c r="D13" s="252"/>
      <c r="E13" s="252"/>
      <c r="F13" s="252"/>
      <c r="G13" s="252"/>
      <c r="H13" s="252"/>
      <c r="I13" s="252"/>
      <c r="J13" s="252"/>
      <c r="K13" s="252"/>
      <c r="L13" s="252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2"/>
      <c r="X13" s="252"/>
      <c r="Y13" s="252"/>
      <c r="Z13" s="252"/>
      <c r="AA13" s="252"/>
      <c r="AB13" s="252"/>
      <c r="AC13" s="252"/>
      <c r="AD13" s="252"/>
      <c r="AE13" s="252"/>
      <c r="AF13" s="252"/>
      <c r="AG13" s="252"/>
      <c r="AH13" s="252"/>
      <c r="AI13" s="252"/>
      <c r="AJ13" s="252"/>
      <c r="AK13" s="102" t="s">
        <v>77</v>
      </c>
      <c r="AL13" s="102"/>
      <c r="AM13" s="102"/>
      <c r="AN13" s="102"/>
      <c r="AO13" s="102"/>
      <c r="AP13" s="102"/>
      <c r="AQ13" s="102" t="s">
        <v>77</v>
      </c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3" t="s">
        <v>77</v>
      </c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 t="s">
        <v>77</v>
      </c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3"/>
      <c r="CO13" s="103" t="s">
        <v>77</v>
      </c>
      <c r="CP13" s="103"/>
      <c r="CQ13" s="103"/>
      <c r="CR13" s="103"/>
      <c r="CS13" s="103"/>
      <c r="CT13" s="103"/>
      <c r="CU13" s="103"/>
      <c r="CV13" s="103"/>
      <c r="CW13" s="103"/>
      <c r="CX13" s="103"/>
      <c r="CY13" s="103"/>
      <c r="CZ13" s="103"/>
      <c r="DA13" s="103"/>
      <c r="DB13" s="103"/>
      <c r="DC13" s="103"/>
    </row>
    <row r="14" spans="1:107" ht="15" customHeight="1">
      <c r="A14" s="252" t="s">
        <v>77</v>
      </c>
      <c r="B14" s="252"/>
      <c r="C14" s="252"/>
      <c r="D14" s="252"/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2"/>
      <c r="AJ14" s="252"/>
      <c r="AK14" s="102" t="s">
        <v>77</v>
      </c>
      <c r="AL14" s="102"/>
      <c r="AM14" s="102"/>
      <c r="AN14" s="102"/>
      <c r="AO14" s="102"/>
      <c r="AP14" s="102"/>
      <c r="AQ14" s="102" t="s">
        <v>77</v>
      </c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3" t="s">
        <v>77</v>
      </c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 t="s">
        <v>77</v>
      </c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  <c r="CK14" s="103"/>
      <c r="CL14" s="103"/>
      <c r="CM14" s="103"/>
      <c r="CN14" s="103"/>
      <c r="CO14" s="103" t="s">
        <v>77</v>
      </c>
      <c r="CP14" s="103"/>
      <c r="CQ14" s="103"/>
      <c r="CR14" s="103"/>
      <c r="CS14" s="103"/>
      <c r="CT14" s="103"/>
      <c r="CU14" s="103"/>
      <c r="CV14" s="103"/>
      <c r="CW14" s="103"/>
      <c r="CX14" s="103"/>
      <c r="CY14" s="103"/>
      <c r="CZ14" s="103"/>
      <c r="DA14" s="103"/>
      <c r="DB14" s="103"/>
      <c r="DC14" s="103"/>
    </row>
    <row r="15" spans="1:107" ht="15" customHeight="1">
      <c r="A15" s="252" t="s">
        <v>77</v>
      </c>
      <c r="B15" s="252"/>
      <c r="C15" s="252"/>
      <c r="D15" s="252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252"/>
      <c r="AB15" s="252"/>
      <c r="AC15" s="252"/>
      <c r="AD15" s="252"/>
      <c r="AE15" s="252"/>
      <c r="AF15" s="252"/>
      <c r="AG15" s="252"/>
      <c r="AH15" s="252"/>
      <c r="AI15" s="252"/>
      <c r="AJ15" s="252"/>
      <c r="AK15" s="102" t="s">
        <v>77</v>
      </c>
      <c r="AL15" s="102"/>
      <c r="AM15" s="102"/>
      <c r="AN15" s="102"/>
      <c r="AO15" s="102"/>
      <c r="AP15" s="102"/>
      <c r="AQ15" s="102" t="s">
        <v>77</v>
      </c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3" t="s">
        <v>77</v>
      </c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03"/>
      <c r="BT15" s="103"/>
      <c r="BU15" s="103"/>
      <c r="BV15" s="103"/>
      <c r="BW15" s="103"/>
      <c r="BX15" s="103"/>
      <c r="BY15" s="103"/>
      <c r="BZ15" s="103" t="s">
        <v>77</v>
      </c>
      <c r="CA15" s="103"/>
      <c r="CB15" s="103"/>
      <c r="CC15" s="103"/>
      <c r="CD15" s="103"/>
      <c r="CE15" s="103"/>
      <c r="CF15" s="103"/>
      <c r="CG15" s="103"/>
      <c r="CH15" s="103"/>
      <c r="CI15" s="103"/>
      <c r="CJ15" s="103"/>
      <c r="CK15" s="103"/>
      <c r="CL15" s="103"/>
      <c r="CM15" s="103"/>
      <c r="CN15" s="103"/>
      <c r="CO15" s="103" t="s">
        <v>77</v>
      </c>
      <c r="CP15" s="103"/>
      <c r="CQ15" s="103"/>
      <c r="CR15" s="103"/>
      <c r="CS15" s="103"/>
      <c r="CT15" s="103"/>
      <c r="CU15" s="103"/>
      <c r="CV15" s="103"/>
      <c r="CW15" s="103"/>
      <c r="CX15" s="103"/>
      <c r="CY15" s="103"/>
      <c r="CZ15" s="103"/>
      <c r="DA15" s="103"/>
      <c r="DB15" s="103"/>
      <c r="DC15" s="103"/>
    </row>
    <row r="16" spans="1:107" ht="15" customHeight="1">
      <c r="A16" s="252" t="s">
        <v>77</v>
      </c>
      <c r="B16" s="252"/>
      <c r="C16" s="252"/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  <c r="X16" s="252"/>
      <c r="Y16" s="252"/>
      <c r="Z16" s="252"/>
      <c r="AA16" s="252"/>
      <c r="AB16" s="252"/>
      <c r="AC16" s="252"/>
      <c r="AD16" s="252"/>
      <c r="AE16" s="252"/>
      <c r="AF16" s="252"/>
      <c r="AG16" s="252"/>
      <c r="AH16" s="252"/>
      <c r="AI16" s="252"/>
      <c r="AJ16" s="252"/>
      <c r="AK16" s="102" t="s">
        <v>77</v>
      </c>
      <c r="AL16" s="102"/>
      <c r="AM16" s="102"/>
      <c r="AN16" s="102"/>
      <c r="AO16" s="102"/>
      <c r="AP16" s="102"/>
      <c r="AQ16" s="102" t="s">
        <v>77</v>
      </c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3" t="s">
        <v>77</v>
      </c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3"/>
      <c r="BW16" s="103"/>
      <c r="BX16" s="103"/>
      <c r="BY16" s="103"/>
      <c r="BZ16" s="103" t="s">
        <v>77</v>
      </c>
      <c r="CA16" s="103"/>
      <c r="CB16" s="103"/>
      <c r="CC16" s="103"/>
      <c r="CD16" s="103"/>
      <c r="CE16" s="103"/>
      <c r="CF16" s="103"/>
      <c r="CG16" s="103"/>
      <c r="CH16" s="103"/>
      <c r="CI16" s="103"/>
      <c r="CJ16" s="103"/>
      <c r="CK16" s="103"/>
      <c r="CL16" s="103"/>
      <c r="CM16" s="103"/>
      <c r="CN16" s="103"/>
      <c r="CO16" s="103" t="s">
        <v>77</v>
      </c>
      <c r="CP16" s="103"/>
      <c r="CQ16" s="103"/>
      <c r="CR16" s="103"/>
      <c r="CS16" s="103"/>
      <c r="CT16" s="103"/>
      <c r="CU16" s="103"/>
      <c r="CV16" s="103"/>
      <c r="CW16" s="103"/>
      <c r="CX16" s="103"/>
      <c r="CY16" s="103"/>
      <c r="CZ16" s="103"/>
      <c r="DA16" s="103"/>
      <c r="DB16" s="103"/>
      <c r="DC16" s="103"/>
    </row>
    <row r="17" spans="1:107" ht="15" customHeight="1">
      <c r="A17" s="252" t="s">
        <v>77</v>
      </c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52"/>
      <c r="Z17" s="252"/>
      <c r="AA17" s="252"/>
      <c r="AB17" s="252"/>
      <c r="AC17" s="252"/>
      <c r="AD17" s="252"/>
      <c r="AE17" s="252"/>
      <c r="AF17" s="252"/>
      <c r="AG17" s="252"/>
      <c r="AH17" s="252"/>
      <c r="AI17" s="252"/>
      <c r="AJ17" s="252"/>
      <c r="AK17" s="102" t="s">
        <v>77</v>
      </c>
      <c r="AL17" s="102"/>
      <c r="AM17" s="102"/>
      <c r="AN17" s="102"/>
      <c r="AO17" s="102"/>
      <c r="AP17" s="102"/>
      <c r="AQ17" s="102" t="s">
        <v>77</v>
      </c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3" t="s">
        <v>77</v>
      </c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3"/>
      <c r="BU17" s="103"/>
      <c r="BV17" s="103"/>
      <c r="BW17" s="103"/>
      <c r="BX17" s="103"/>
      <c r="BY17" s="103"/>
      <c r="BZ17" s="103" t="s">
        <v>77</v>
      </c>
      <c r="CA17" s="103"/>
      <c r="CB17" s="103"/>
      <c r="CC17" s="103"/>
      <c r="CD17" s="103"/>
      <c r="CE17" s="103"/>
      <c r="CF17" s="103"/>
      <c r="CG17" s="103"/>
      <c r="CH17" s="103"/>
      <c r="CI17" s="103"/>
      <c r="CJ17" s="103"/>
      <c r="CK17" s="103"/>
      <c r="CL17" s="103"/>
      <c r="CM17" s="103"/>
      <c r="CN17" s="103"/>
      <c r="CO17" s="103" t="s">
        <v>77</v>
      </c>
      <c r="CP17" s="103"/>
      <c r="CQ17" s="103"/>
      <c r="CR17" s="103"/>
      <c r="CS17" s="103"/>
      <c r="CT17" s="103"/>
      <c r="CU17" s="103"/>
      <c r="CV17" s="103"/>
      <c r="CW17" s="103"/>
      <c r="CX17" s="103"/>
      <c r="CY17" s="103"/>
      <c r="CZ17" s="103"/>
      <c r="DA17" s="103"/>
      <c r="DB17" s="103"/>
      <c r="DC17" s="103"/>
    </row>
    <row r="18" spans="1:107" ht="15" customHeight="1">
      <c r="A18" s="252" t="s">
        <v>77</v>
      </c>
      <c r="B18" s="252"/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252"/>
      <c r="S18" s="252"/>
      <c r="T18" s="252"/>
      <c r="U18" s="252"/>
      <c r="V18" s="252"/>
      <c r="W18" s="252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102" t="s">
        <v>77</v>
      </c>
      <c r="AL18" s="102"/>
      <c r="AM18" s="102"/>
      <c r="AN18" s="102"/>
      <c r="AO18" s="102"/>
      <c r="AP18" s="102"/>
      <c r="AQ18" s="102" t="s">
        <v>77</v>
      </c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3" t="s">
        <v>77</v>
      </c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3"/>
      <c r="BV18" s="103"/>
      <c r="BW18" s="103"/>
      <c r="BX18" s="103"/>
      <c r="BY18" s="103"/>
      <c r="BZ18" s="103" t="s">
        <v>77</v>
      </c>
      <c r="CA18" s="103"/>
      <c r="CB18" s="103"/>
      <c r="CC18" s="103"/>
      <c r="CD18" s="103"/>
      <c r="CE18" s="103"/>
      <c r="CF18" s="103"/>
      <c r="CG18" s="103"/>
      <c r="CH18" s="103"/>
      <c r="CI18" s="103"/>
      <c r="CJ18" s="103"/>
      <c r="CK18" s="103"/>
      <c r="CL18" s="103"/>
      <c r="CM18" s="103"/>
      <c r="CN18" s="103"/>
      <c r="CO18" s="103" t="s">
        <v>77</v>
      </c>
      <c r="CP18" s="103"/>
      <c r="CQ18" s="103"/>
      <c r="CR18" s="103"/>
      <c r="CS18" s="103"/>
      <c r="CT18" s="103"/>
      <c r="CU18" s="103"/>
      <c r="CV18" s="103"/>
      <c r="CW18" s="103"/>
      <c r="CX18" s="103"/>
      <c r="CY18" s="103"/>
      <c r="CZ18" s="103"/>
      <c r="DA18" s="103"/>
      <c r="DB18" s="103"/>
      <c r="DC18" s="103"/>
    </row>
    <row r="19" spans="1:107" ht="15" customHeight="1">
      <c r="A19" s="252" t="s">
        <v>77</v>
      </c>
      <c r="B19" s="252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S19" s="252"/>
      <c r="T19" s="252"/>
      <c r="U19" s="252"/>
      <c r="V19" s="252"/>
      <c r="W19" s="252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102" t="s">
        <v>77</v>
      </c>
      <c r="AL19" s="102"/>
      <c r="AM19" s="102"/>
      <c r="AN19" s="102"/>
      <c r="AO19" s="102"/>
      <c r="AP19" s="102"/>
      <c r="AQ19" s="102" t="s">
        <v>77</v>
      </c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3" t="s">
        <v>77</v>
      </c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103"/>
      <c r="BS19" s="103"/>
      <c r="BT19" s="103"/>
      <c r="BU19" s="103"/>
      <c r="BV19" s="103"/>
      <c r="BW19" s="103"/>
      <c r="BX19" s="103"/>
      <c r="BY19" s="103"/>
      <c r="BZ19" s="103" t="s">
        <v>77</v>
      </c>
      <c r="CA19" s="103"/>
      <c r="CB19" s="103"/>
      <c r="CC19" s="103"/>
      <c r="CD19" s="103"/>
      <c r="CE19" s="103"/>
      <c r="CF19" s="103"/>
      <c r="CG19" s="103"/>
      <c r="CH19" s="103"/>
      <c r="CI19" s="103"/>
      <c r="CJ19" s="103"/>
      <c r="CK19" s="103"/>
      <c r="CL19" s="103"/>
      <c r="CM19" s="103"/>
      <c r="CN19" s="103"/>
      <c r="CO19" s="103" t="s">
        <v>77</v>
      </c>
      <c r="CP19" s="103"/>
      <c r="CQ19" s="103"/>
      <c r="CR19" s="103"/>
      <c r="CS19" s="103"/>
      <c r="CT19" s="103"/>
      <c r="CU19" s="103"/>
      <c r="CV19" s="103"/>
      <c r="CW19" s="103"/>
      <c r="CX19" s="103"/>
      <c r="CY19" s="103"/>
      <c r="CZ19" s="103"/>
      <c r="DA19" s="103"/>
      <c r="DB19" s="103"/>
      <c r="DC19" s="103"/>
    </row>
    <row r="20" spans="1:107" ht="15" customHeight="1">
      <c r="A20" s="252" t="s">
        <v>77</v>
      </c>
      <c r="B20" s="252"/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  <c r="S20" s="252"/>
      <c r="T20" s="252"/>
      <c r="U20" s="252"/>
      <c r="V20" s="252"/>
      <c r="W20" s="252"/>
      <c r="X20" s="252"/>
      <c r="Y20" s="252"/>
      <c r="Z20" s="252"/>
      <c r="AA20" s="252"/>
      <c r="AB20" s="252"/>
      <c r="AC20" s="252"/>
      <c r="AD20" s="252"/>
      <c r="AE20" s="252"/>
      <c r="AF20" s="252"/>
      <c r="AG20" s="252"/>
      <c r="AH20" s="252"/>
      <c r="AI20" s="252"/>
      <c r="AJ20" s="252"/>
      <c r="AK20" s="102" t="s">
        <v>77</v>
      </c>
      <c r="AL20" s="102"/>
      <c r="AM20" s="102"/>
      <c r="AN20" s="102"/>
      <c r="AO20" s="102"/>
      <c r="AP20" s="102"/>
      <c r="AQ20" s="102" t="s">
        <v>77</v>
      </c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3" t="s">
        <v>77</v>
      </c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/>
      <c r="BU20" s="103"/>
      <c r="BV20" s="103"/>
      <c r="BW20" s="103"/>
      <c r="BX20" s="103"/>
      <c r="BY20" s="103"/>
      <c r="BZ20" s="103" t="s">
        <v>77</v>
      </c>
      <c r="CA20" s="103"/>
      <c r="CB20" s="103"/>
      <c r="CC20" s="103"/>
      <c r="CD20" s="103"/>
      <c r="CE20" s="103"/>
      <c r="CF20" s="103"/>
      <c r="CG20" s="103"/>
      <c r="CH20" s="103"/>
      <c r="CI20" s="103"/>
      <c r="CJ20" s="103"/>
      <c r="CK20" s="103"/>
      <c r="CL20" s="103"/>
      <c r="CM20" s="103"/>
      <c r="CN20" s="103"/>
      <c r="CO20" s="103" t="s">
        <v>77</v>
      </c>
      <c r="CP20" s="103"/>
      <c r="CQ20" s="103"/>
      <c r="CR20" s="103"/>
      <c r="CS20" s="103"/>
      <c r="CT20" s="103"/>
      <c r="CU20" s="103"/>
      <c r="CV20" s="103"/>
      <c r="CW20" s="103"/>
      <c r="CX20" s="103"/>
      <c r="CY20" s="103"/>
      <c r="CZ20" s="103"/>
      <c r="DA20" s="103"/>
      <c r="DB20" s="103"/>
      <c r="DC20" s="103"/>
    </row>
    <row r="21" spans="1:107" ht="15" customHeight="1">
      <c r="A21" s="267" t="s">
        <v>23</v>
      </c>
      <c r="B21" s="267"/>
      <c r="C21" s="267"/>
      <c r="D21" s="267"/>
      <c r="E21" s="267"/>
      <c r="F21" s="267"/>
      <c r="G21" s="267"/>
      <c r="H21" s="267"/>
      <c r="I21" s="267"/>
      <c r="J21" s="267"/>
      <c r="K21" s="267"/>
      <c r="L21" s="267"/>
      <c r="M21" s="267"/>
      <c r="N21" s="267"/>
      <c r="O21" s="267"/>
      <c r="P21" s="267"/>
      <c r="Q21" s="267"/>
      <c r="R21" s="267"/>
      <c r="S21" s="267"/>
      <c r="T21" s="267"/>
      <c r="U21" s="267"/>
      <c r="V21" s="267"/>
      <c r="W21" s="267"/>
      <c r="X21" s="267"/>
      <c r="Y21" s="267"/>
      <c r="Z21" s="267"/>
      <c r="AA21" s="267"/>
      <c r="AB21" s="267"/>
      <c r="AC21" s="267"/>
      <c r="AD21" s="267"/>
      <c r="AE21" s="267"/>
      <c r="AF21" s="267"/>
      <c r="AG21" s="267"/>
      <c r="AH21" s="267"/>
      <c r="AI21" s="267"/>
      <c r="AJ21" s="267"/>
      <c r="AK21" s="102" t="s">
        <v>24</v>
      </c>
      <c r="AL21" s="102"/>
      <c r="AM21" s="102"/>
      <c r="AN21" s="102"/>
      <c r="AO21" s="102"/>
      <c r="AP21" s="102"/>
      <c r="AQ21" s="102" t="s">
        <v>55</v>
      </c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3">
        <f>стр2!AT7-стр1!BB16</f>
        <v>3024891.84</v>
      </c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223">
        <f>BZ22+BZ23</f>
        <v>1090866.6200000003</v>
      </c>
      <c r="CA21" s="223"/>
      <c r="CB21" s="223"/>
      <c r="CC21" s="223"/>
      <c r="CD21" s="223"/>
      <c r="CE21" s="223"/>
      <c r="CF21" s="223"/>
      <c r="CG21" s="223"/>
      <c r="CH21" s="223"/>
      <c r="CI21" s="223"/>
      <c r="CJ21" s="223"/>
      <c r="CK21" s="223"/>
      <c r="CL21" s="223"/>
      <c r="CM21" s="223"/>
      <c r="CN21" s="223"/>
      <c r="CO21" s="103">
        <f>BG21-BZ21</f>
        <v>1934025.2199999995</v>
      </c>
      <c r="CP21" s="103"/>
      <c r="CQ21" s="103"/>
      <c r="CR21" s="103"/>
      <c r="CS21" s="103"/>
      <c r="CT21" s="103"/>
      <c r="CU21" s="103"/>
      <c r="CV21" s="103"/>
      <c r="CW21" s="103"/>
      <c r="CX21" s="103"/>
      <c r="CY21" s="103"/>
      <c r="CZ21" s="103"/>
      <c r="DA21" s="103"/>
      <c r="DB21" s="103"/>
      <c r="DC21" s="103"/>
    </row>
    <row r="22" spans="1:107" ht="15" customHeight="1">
      <c r="A22" s="267" t="s">
        <v>98</v>
      </c>
      <c r="B22" s="267"/>
      <c r="C22" s="267"/>
      <c r="D22" s="267"/>
      <c r="E22" s="267"/>
      <c r="F22" s="267"/>
      <c r="G22" s="267"/>
      <c r="H22" s="267"/>
      <c r="I22" s="267"/>
      <c r="J22" s="267"/>
      <c r="K22" s="267"/>
      <c r="L22" s="267"/>
      <c r="M22" s="267"/>
      <c r="N22" s="267"/>
      <c r="O22" s="267"/>
      <c r="P22" s="267"/>
      <c r="Q22" s="267"/>
      <c r="R22" s="267"/>
      <c r="S22" s="267"/>
      <c r="T22" s="267"/>
      <c r="U22" s="267"/>
      <c r="V22" s="267"/>
      <c r="W22" s="267"/>
      <c r="X22" s="267"/>
      <c r="Y22" s="267"/>
      <c r="Z22" s="267"/>
      <c r="AA22" s="267"/>
      <c r="AB22" s="267"/>
      <c r="AC22" s="267"/>
      <c r="AD22" s="267"/>
      <c r="AE22" s="267"/>
      <c r="AF22" s="267"/>
      <c r="AG22" s="267"/>
      <c r="AH22" s="267"/>
      <c r="AI22" s="267"/>
      <c r="AJ22" s="267"/>
      <c r="AK22" s="102" t="s">
        <v>28</v>
      </c>
      <c r="AL22" s="102"/>
      <c r="AM22" s="102"/>
      <c r="AN22" s="102"/>
      <c r="AO22" s="102"/>
      <c r="AP22" s="102"/>
      <c r="AQ22" s="102" t="s">
        <v>56</v>
      </c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3">
        <f>(стр1!BB16)*(-1)</f>
        <v>-18109500</v>
      </c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223">
        <f>(стр1!BX16+232331.27)*(-1)</f>
        <v>-1220672.45</v>
      </c>
      <c r="CA22" s="223"/>
      <c r="CB22" s="223"/>
      <c r="CC22" s="223"/>
      <c r="CD22" s="223"/>
      <c r="CE22" s="223"/>
      <c r="CF22" s="223"/>
      <c r="CG22" s="223"/>
      <c r="CH22" s="223"/>
      <c r="CI22" s="223"/>
      <c r="CJ22" s="223"/>
      <c r="CK22" s="223"/>
      <c r="CL22" s="223"/>
      <c r="CM22" s="223"/>
      <c r="CN22" s="223"/>
      <c r="CO22" s="103" t="s">
        <v>51</v>
      </c>
      <c r="CP22" s="103"/>
      <c r="CQ22" s="103"/>
      <c r="CR22" s="103"/>
      <c r="CS22" s="103"/>
      <c r="CT22" s="103"/>
      <c r="CU22" s="103"/>
      <c r="CV22" s="103"/>
      <c r="CW22" s="103"/>
      <c r="CX22" s="103"/>
      <c r="CY22" s="103"/>
      <c r="CZ22" s="103"/>
      <c r="DA22" s="103"/>
      <c r="DB22" s="103"/>
      <c r="DC22" s="103"/>
    </row>
    <row r="23" spans="1:107" ht="15" customHeight="1">
      <c r="A23" s="267" t="s">
        <v>99</v>
      </c>
      <c r="B23" s="267"/>
      <c r="C23" s="267"/>
      <c r="D23" s="267"/>
      <c r="E23" s="267"/>
      <c r="F23" s="267"/>
      <c r="G23" s="267"/>
      <c r="H23" s="267"/>
      <c r="I23" s="267"/>
      <c r="J23" s="267"/>
      <c r="K23" s="267"/>
      <c r="L23" s="267"/>
      <c r="M23" s="267"/>
      <c r="N23" s="267"/>
      <c r="O23" s="267"/>
      <c r="P23" s="267"/>
      <c r="Q23" s="267"/>
      <c r="R23" s="267"/>
      <c r="S23" s="267"/>
      <c r="T23" s="267"/>
      <c r="U23" s="267"/>
      <c r="V23" s="267"/>
      <c r="W23" s="267"/>
      <c r="X23" s="267"/>
      <c r="Y23" s="267"/>
      <c r="Z23" s="267"/>
      <c r="AA23" s="267"/>
      <c r="AB23" s="267"/>
      <c r="AC23" s="267"/>
      <c r="AD23" s="267"/>
      <c r="AE23" s="267"/>
      <c r="AF23" s="267"/>
      <c r="AG23" s="267"/>
      <c r="AH23" s="267"/>
      <c r="AI23" s="267"/>
      <c r="AJ23" s="267"/>
      <c r="AK23" s="102" t="s">
        <v>29</v>
      </c>
      <c r="AL23" s="102"/>
      <c r="AM23" s="102"/>
      <c r="AN23" s="102"/>
      <c r="AO23" s="102"/>
      <c r="AP23" s="102"/>
      <c r="AQ23" s="102" t="s">
        <v>57</v>
      </c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3">
        <f>стр2!AT7</f>
        <v>21134391.84</v>
      </c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3"/>
      <c r="BX23" s="103"/>
      <c r="BY23" s="103"/>
      <c r="BZ23" s="103">
        <f>стр2!BK7+232331.27</f>
        <v>2311539.0700000003</v>
      </c>
      <c r="CA23" s="103"/>
      <c r="CB23" s="103"/>
      <c r="CC23" s="103"/>
      <c r="CD23" s="103"/>
      <c r="CE23" s="103"/>
      <c r="CF23" s="103"/>
      <c r="CG23" s="103"/>
      <c r="CH23" s="103"/>
      <c r="CI23" s="103"/>
      <c r="CJ23" s="103"/>
      <c r="CK23" s="103"/>
      <c r="CL23" s="103"/>
      <c r="CM23" s="103"/>
      <c r="CN23" s="103"/>
      <c r="CO23" s="103" t="s">
        <v>51</v>
      </c>
      <c r="CP23" s="103"/>
      <c r="CQ23" s="103"/>
      <c r="CR23" s="103"/>
      <c r="CS23" s="103"/>
      <c r="CT23" s="103"/>
      <c r="CU23" s="103"/>
      <c r="CV23" s="103"/>
      <c r="CW23" s="103"/>
      <c r="CX23" s="103"/>
      <c r="CY23" s="103"/>
      <c r="CZ23" s="103"/>
      <c r="DA23" s="103"/>
      <c r="DB23" s="103"/>
      <c r="DC23" s="103"/>
    </row>
    <row r="25" spans="1:107" ht="9.75">
      <c r="A25" s="1" t="s">
        <v>5</v>
      </c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214"/>
      <c r="AB25" s="214"/>
      <c r="AC25" s="214"/>
      <c r="AD25" s="214"/>
      <c r="AE25" s="214"/>
      <c r="AF25" s="214"/>
      <c r="AG25" s="214"/>
      <c r="AJ25" s="214" t="s">
        <v>240</v>
      </c>
      <c r="AK25" s="214"/>
      <c r="AL25" s="214"/>
      <c r="AM25" s="214"/>
      <c r="AN25" s="214"/>
      <c r="AO25" s="214"/>
      <c r="AP25" s="214"/>
      <c r="AQ25" s="214"/>
      <c r="AR25" s="214"/>
      <c r="AS25" s="214"/>
      <c r="AT25" s="214"/>
      <c r="AU25" s="214"/>
      <c r="AV25" s="214"/>
      <c r="AW25" s="214"/>
      <c r="AX25" s="214"/>
      <c r="AY25" s="214"/>
      <c r="AZ25" s="214"/>
      <c r="BA25" s="214"/>
      <c r="BB25" s="214"/>
      <c r="BC25" s="214"/>
      <c r="BD25" s="214"/>
      <c r="BE25" s="214"/>
      <c r="BF25" s="214"/>
      <c r="BG25" s="214"/>
      <c r="BH25" s="214"/>
      <c r="BI25" s="214"/>
      <c r="BJ25" s="214"/>
      <c r="BK25" s="214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</row>
    <row r="26" spans="1:107" ht="9.75">
      <c r="A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274" t="s">
        <v>6</v>
      </c>
      <c r="O26" s="274"/>
      <c r="P26" s="274"/>
      <c r="Q26" s="274"/>
      <c r="R26" s="274"/>
      <c r="S26" s="274"/>
      <c r="T26" s="274"/>
      <c r="U26" s="274"/>
      <c r="V26" s="274"/>
      <c r="W26" s="274"/>
      <c r="X26" s="274"/>
      <c r="Y26" s="274"/>
      <c r="Z26" s="274"/>
      <c r="AA26" s="274"/>
      <c r="AB26" s="274"/>
      <c r="AC26" s="274"/>
      <c r="AD26" s="274"/>
      <c r="AE26" s="274"/>
      <c r="AF26" s="274"/>
      <c r="AG26" s="274"/>
      <c r="AJ26" s="274" t="s">
        <v>7</v>
      </c>
      <c r="AK26" s="274"/>
      <c r="AL26" s="274"/>
      <c r="AM26" s="274"/>
      <c r="AN26" s="274"/>
      <c r="AO26" s="274"/>
      <c r="AP26" s="274"/>
      <c r="AQ26" s="274"/>
      <c r="AR26" s="274"/>
      <c r="AS26" s="274"/>
      <c r="AT26" s="274"/>
      <c r="AU26" s="274"/>
      <c r="AV26" s="274"/>
      <c r="AW26" s="274"/>
      <c r="AX26" s="274"/>
      <c r="AY26" s="274"/>
      <c r="AZ26" s="274"/>
      <c r="BA26" s="274"/>
      <c r="BB26" s="274"/>
      <c r="BC26" s="274"/>
      <c r="BD26" s="274"/>
      <c r="BE26" s="274"/>
      <c r="BF26" s="274"/>
      <c r="BG26" s="274"/>
      <c r="BH26" s="274"/>
      <c r="BI26" s="274"/>
      <c r="BJ26" s="274"/>
      <c r="BK26" s="274"/>
      <c r="CM26" s="7"/>
      <c r="CN26" s="7"/>
      <c r="CO26" s="7"/>
      <c r="CP26" s="7"/>
      <c r="CQ26" s="7"/>
      <c r="CR26" s="7"/>
      <c r="CS26" s="7"/>
      <c r="CT26" s="7"/>
      <c r="CU26" s="10"/>
      <c r="CV26" s="10"/>
      <c r="CW26" s="10"/>
      <c r="CX26" s="10"/>
      <c r="CY26" s="7"/>
      <c r="CZ26" s="7"/>
      <c r="DA26" s="7"/>
      <c r="DB26" s="7"/>
      <c r="DC26" s="7"/>
    </row>
    <row r="27" spans="1:107" ht="20.25" customHeight="1">
      <c r="A27" s="1" t="s">
        <v>54</v>
      </c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214"/>
      <c r="AC27" s="214"/>
      <c r="AD27" s="214"/>
      <c r="AE27" s="214"/>
      <c r="AF27" s="214"/>
      <c r="AG27" s="214"/>
      <c r="AJ27" s="214" t="s">
        <v>210</v>
      </c>
      <c r="AK27" s="214"/>
      <c r="AL27" s="214"/>
      <c r="AM27" s="214"/>
      <c r="AN27" s="214"/>
      <c r="AO27" s="214"/>
      <c r="AP27" s="214"/>
      <c r="AQ27" s="214"/>
      <c r="AR27" s="214"/>
      <c r="AS27" s="214"/>
      <c r="AT27" s="214"/>
      <c r="AU27" s="214"/>
      <c r="AV27" s="214"/>
      <c r="AW27" s="214"/>
      <c r="AX27" s="214"/>
      <c r="AY27" s="214"/>
      <c r="AZ27" s="214"/>
      <c r="BA27" s="214"/>
      <c r="BB27" s="214"/>
      <c r="BC27" s="214"/>
      <c r="BD27" s="214"/>
      <c r="BE27" s="214"/>
      <c r="BF27" s="214"/>
      <c r="BG27" s="214"/>
      <c r="BH27" s="214"/>
      <c r="BI27" s="214"/>
      <c r="BJ27" s="214"/>
      <c r="BK27" s="214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</row>
    <row r="28" spans="1:107" ht="9.75">
      <c r="A28" s="272" t="s">
        <v>71</v>
      </c>
      <c r="B28" s="272"/>
      <c r="C28" s="272"/>
      <c r="D28" s="272"/>
      <c r="E28" s="272"/>
      <c r="F28" s="272"/>
      <c r="G28" s="272"/>
      <c r="H28" s="272"/>
      <c r="I28" s="272"/>
      <c r="J28" s="272"/>
      <c r="K28" s="272"/>
      <c r="L28" s="272"/>
      <c r="M28" s="272"/>
      <c r="N28" s="272"/>
      <c r="O28" s="272"/>
      <c r="P28" s="272"/>
      <c r="Q28" s="272"/>
      <c r="R28" s="274" t="s">
        <v>6</v>
      </c>
      <c r="S28" s="274"/>
      <c r="T28" s="274"/>
      <c r="U28" s="274"/>
      <c r="V28" s="274"/>
      <c r="W28" s="274"/>
      <c r="X28" s="274"/>
      <c r="Y28" s="274"/>
      <c r="Z28" s="274"/>
      <c r="AA28" s="274"/>
      <c r="AB28" s="274"/>
      <c r="AC28" s="274"/>
      <c r="AD28" s="274"/>
      <c r="AE28" s="274"/>
      <c r="AF28" s="274"/>
      <c r="AG28" s="274"/>
      <c r="AH28" s="4"/>
      <c r="AI28" s="4"/>
      <c r="AJ28" s="274" t="s">
        <v>7</v>
      </c>
      <c r="AK28" s="274"/>
      <c r="AL28" s="274"/>
      <c r="AM28" s="274"/>
      <c r="AN28" s="274"/>
      <c r="AO28" s="274"/>
      <c r="AP28" s="274"/>
      <c r="AQ28" s="274"/>
      <c r="AR28" s="274"/>
      <c r="AS28" s="274"/>
      <c r="AT28" s="274"/>
      <c r="AU28" s="274"/>
      <c r="AV28" s="274"/>
      <c r="AW28" s="274"/>
      <c r="AX28" s="274"/>
      <c r="AY28" s="274"/>
      <c r="AZ28" s="274"/>
      <c r="BA28" s="274"/>
      <c r="BB28" s="274"/>
      <c r="BC28" s="274"/>
      <c r="BD28" s="274"/>
      <c r="BE28" s="274"/>
      <c r="BF28" s="274"/>
      <c r="BG28" s="274"/>
      <c r="BH28" s="274"/>
      <c r="BI28" s="274"/>
      <c r="BJ28" s="274"/>
      <c r="BK28" s="274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</row>
    <row r="29" spans="1:107" ht="20.25" customHeight="1">
      <c r="A29" s="1" t="s">
        <v>110</v>
      </c>
      <c r="R29" s="214"/>
      <c r="S29" s="214"/>
      <c r="T29" s="214"/>
      <c r="U29" s="214"/>
      <c r="V29" s="214"/>
      <c r="W29" s="214"/>
      <c r="X29" s="214"/>
      <c r="Y29" s="214"/>
      <c r="Z29" s="214"/>
      <c r="AA29" s="214"/>
      <c r="AB29" s="214"/>
      <c r="AC29" s="214"/>
      <c r="AD29" s="214"/>
      <c r="AE29" s="214"/>
      <c r="AF29" s="214"/>
      <c r="AG29" s="214"/>
      <c r="AJ29" s="214" t="s">
        <v>32</v>
      </c>
      <c r="AK29" s="214"/>
      <c r="AL29" s="214"/>
      <c r="AM29" s="214"/>
      <c r="AN29" s="214"/>
      <c r="AO29" s="214"/>
      <c r="AP29" s="214"/>
      <c r="AQ29" s="214"/>
      <c r="AR29" s="214"/>
      <c r="AS29" s="214"/>
      <c r="AT29" s="214"/>
      <c r="AU29" s="214"/>
      <c r="AV29" s="214"/>
      <c r="AW29" s="214"/>
      <c r="AX29" s="214"/>
      <c r="AY29" s="214"/>
      <c r="AZ29" s="214"/>
      <c r="BA29" s="214"/>
      <c r="BB29" s="214"/>
      <c r="BC29" s="214"/>
      <c r="BD29" s="214"/>
      <c r="BE29" s="214"/>
      <c r="BF29" s="214"/>
      <c r="BG29" s="214"/>
      <c r="BH29" s="214"/>
      <c r="BI29" s="214"/>
      <c r="BJ29" s="214"/>
      <c r="BK29" s="214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</row>
    <row r="30" spans="18:107" ht="9.75">
      <c r="R30" s="274" t="s">
        <v>6</v>
      </c>
      <c r="S30" s="274"/>
      <c r="T30" s="274"/>
      <c r="U30" s="274"/>
      <c r="V30" s="274"/>
      <c r="W30" s="274"/>
      <c r="X30" s="274"/>
      <c r="Y30" s="274"/>
      <c r="Z30" s="274"/>
      <c r="AA30" s="274"/>
      <c r="AB30" s="274"/>
      <c r="AC30" s="274"/>
      <c r="AD30" s="274"/>
      <c r="AE30" s="274"/>
      <c r="AF30" s="274"/>
      <c r="AG30" s="274"/>
      <c r="AH30" s="4"/>
      <c r="AI30" s="4"/>
      <c r="AJ30" s="274" t="s">
        <v>7</v>
      </c>
      <c r="AK30" s="274"/>
      <c r="AL30" s="274"/>
      <c r="AM30" s="274"/>
      <c r="AN30" s="274"/>
      <c r="AO30" s="274"/>
      <c r="AP30" s="274"/>
      <c r="AQ30" s="274"/>
      <c r="AR30" s="274"/>
      <c r="AS30" s="274"/>
      <c r="AT30" s="274"/>
      <c r="AU30" s="274"/>
      <c r="AV30" s="274"/>
      <c r="AW30" s="274"/>
      <c r="AX30" s="274"/>
      <c r="AY30" s="274"/>
      <c r="AZ30" s="274"/>
      <c r="BA30" s="274"/>
      <c r="BB30" s="274"/>
      <c r="BC30" s="274"/>
      <c r="BD30" s="274"/>
      <c r="BE30" s="274"/>
      <c r="BF30" s="274"/>
      <c r="BG30" s="274"/>
      <c r="BH30" s="274"/>
      <c r="BI30" s="274"/>
      <c r="BJ30" s="274"/>
      <c r="BK30" s="274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</row>
    <row r="31" spans="83:107" ht="7.5" customHeight="1"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</row>
    <row r="32" spans="1:107" ht="15" customHeight="1">
      <c r="A32" s="183" t="s">
        <v>8</v>
      </c>
      <c r="B32" s="183"/>
      <c r="C32" s="273" t="s">
        <v>241</v>
      </c>
      <c r="D32" s="273"/>
      <c r="E32" s="273"/>
      <c r="F32" s="1" t="s">
        <v>8</v>
      </c>
      <c r="I32" s="214" t="s">
        <v>247</v>
      </c>
      <c r="J32" s="214"/>
      <c r="K32" s="214"/>
      <c r="L32" s="214"/>
      <c r="M32" s="214"/>
      <c r="N32" s="214"/>
      <c r="O32" s="214"/>
      <c r="P32" s="214"/>
      <c r="Q32" s="214"/>
      <c r="R32" s="214"/>
      <c r="S32" s="214"/>
      <c r="T32" s="214"/>
      <c r="U32" s="214"/>
      <c r="V32" s="214"/>
      <c r="W32" s="214"/>
      <c r="X32" s="214"/>
      <c r="Y32" s="183">
        <v>202</v>
      </c>
      <c r="Z32" s="183"/>
      <c r="AA32" s="183"/>
      <c r="AB32" s="183"/>
      <c r="AC32" s="183"/>
      <c r="AD32" s="258">
        <v>3</v>
      </c>
      <c r="AE32" s="258"/>
      <c r="AG32" s="1" t="s">
        <v>2</v>
      </c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</row>
    <row r="33" spans="59:107" ht="10.5" customHeight="1"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</row>
  </sheetData>
  <sheetProtection/>
  <mergeCells count="139">
    <mergeCell ref="BG15:BY15"/>
    <mergeCell ref="AQ15:BF15"/>
    <mergeCell ref="AK15:AP15"/>
    <mergeCell ref="AQ13:BF13"/>
    <mergeCell ref="AK14:AP14"/>
    <mergeCell ref="AK11:AP11"/>
    <mergeCell ref="AQ11:BF11"/>
    <mergeCell ref="AQ14:BF14"/>
    <mergeCell ref="A5:AJ5"/>
    <mergeCell ref="AK5:AP5"/>
    <mergeCell ref="AQ5:BF5"/>
    <mergeCell ref="BG5:BY5"/>
    <mergeCell ref="AK6:AP6"/>
    <mergeCell ref="AQ6:BF6"/>
    <mergeCell ref="A6:AJ6"/>
    <mergeCell ref="BG6:BY6"/>
    <mergeCell ref="A2:DC2"/>
    <mergeCell ref="A4:AJ4"/>
    <mergeCell ref="AK4:AP4"/>
    <mergeCell ref="AQ4:BF4"/>
    <mergeCell ref="BG4:BY4"/>
    <mergeCell ref="BZ4:CN4"/>
    <mergeCell ref="CO4:DC4"/>
    <mergeCell ref="CO6:DC6"/>
    <mergeCell ref="BZ8:CL8"/>
    <mergeCell ref="CO8:DB8"/>
    <mergeCell ref="CO5:DC5"/>
    <mergeCell ref="CO7:DC7"/>
    <mergeCell ref="BZ7:CN7"/>
    <mergeCell ref="BZ5:CN5"/>
    <mergeCell ref="BZ6:CN6"/>
    <mergeCell ref="CO10:DB10"/>
    <mergeCell ref="AQ7:BF7"/>
    <mergeCell ref="BG7:BY7"/>
    <mergeCell ref="BG8:BV8"/>
    <mergeCell ref="BG9:BV9"/>
    <mergeCell ref="BZ9:CL9"/>
    <mergeCell ref="CO9:DB9"/>
    <mergeCell ref="AQ8:BF8"/>
    <mergeCell ref="BZ10:CL10"/>
    <mergeCell ref="BG16:BY16"/>
    <mergeCell ref="CO11:DC11"/>
    <mergeCell ref="CO12:DC12"/>
    <mergeCell ref="BZ11:CN11"/>
    <mergeCell ref="BZ12:CN12"/>
    <mergeCell ref="BG12:BY12"/>
    <mergeCell ref="BG11:BY11"/>
    <mergeCell ref="BG13:BY13"/>
    <mergeCell ref="BZ14:CN14"/>
    <mergeCell ref="BG14:BY14"/>
    <mergeCell ref="CO17:DC17"/>
    <mergeCell ref="CO13:DC13"/>
    <mergeCell ref="BZ15:CN15"/>
    <mergeCell ref="CO15:DC15"/>
    <mergeCell ref="CO14:DC14"/>
    <mergeCell ref="CO16:DC16"/>
    <mergeCell ref="BZ13:CN13"/>
    <mergeCell ref="BG18:BY18"/>
    <mergeCell ref="BZ18:CN18"/>
    <mergeCell ref="BG19:BY19"/>
    <mergeCell ref="AK16:AP16"/>
    <mergeCell ref="AQ16:BF16"/>
    <mergeCell ref="BZ16:CN16"/>
    <mergeCell ref="AK19:AP19"/>
    <mergeCell ref="AQ19:BF19"/>
    <mergeCell ref="AQ17:BF17"/>
    <mergeCell ref="BZ17:CN17"/>
    <mergeCell ref="AK20:AP20"/>
    <mergeCell ref="AQ20:BF20"/>
    <mergeCell ref="AK17:AP17"/>
    <mergeCell ref="CO18:DC18"/>
    <mergeCell ref="BG17:BY17"/>
    <mergeCell ref="CO19:DC19"/>
    <mergeCell ref="AK18:AP18"/>
    <mergeCell ref="BZ19:CN19"/>
    <mergeCell ref="CO20:DC20"/>
    <mergeCell ref="AQ18:BF18"/>
    <mergeCell ref="AK21:AP21"/>
    <mergeCell ref="N26:AG26"/>
    <mergeCell ref="AQ23:BF23"/>
    <mergeCell ref="N25:AG25"/>
    <mergeCell ref="AJ25:BK25"/>
    <mergeCell ref="A23:AJ23"/>
    <mergeCell ref="AQ21:BF21"/>
    <mergeCell ref="BG21:BY21"/>
    <mergeCell ref="BG22:BY22"/>
    <mergeCell ref="AK23:AP23"/>
    <mergeCell ref="BG20:BY20"/>
    <mergeCell ref="BZ21:CN21"/>
    <mergeCell ref="CO21:DC21"/>
    <mergeCell ref="BZ20:CN20"/>
    <mergeCell ref="CO23:DC23"/>
    <mergeCell ref="AD32:AE32"/>
    <mergeCell ref="CO22:DC22"/>
    <mergeCell ref="BZ22:CN22"/>
    <mergeCell ref="BZ23:CN23"/>
    <mergeCell ref="BG23:BY23"/>
    <mergeCell ref="AQ22:BF22"/>
    <mergeCell ref="R30:AG30"/>
    <mergeCell ref="AJ27:BK27"/>
    <mergeCell ref="AK22:AP22"/>
    <mergeCell ref="AJ29:BK29"/>
    <mergeCell ref="AJ26:BK26"/>
    <mergeCell ref="AJ30:BK30"/>
    <mergeCell ref="R28:AG28"/>
    <mergeCell ref="R29:AG29"/>
    <mergeCell ref="R27:AG27"/>
    <mergeCell ref="A28:Q28"/>
    <mergeCell ref="A32:B32"/>
    <mergeCell ref="C32:E32"/>
    <mergeCell ref="I32:X32"/>
    <mergeCell ref="Y32:AC32"/>
    <mergeCell ref="AJ28:BK28"/>
    <mergeCell ref="AK8:AP8"/>
    <mergeCell ref="AK10:AP10"/>
    <mergeCell ref="AK7:AP7"/>
    <mergeCell ref="AK9:AP9"/>
    <mergeCell ref="AK13:AP13"/>
    <mergeCell ref="A10:AJ10"/>
    <mergeCell ref="A7:AJ7"/>
    <mergeCell ref="A8:AJ8"/>
    <mergeCell ref="A9:AJ9"/>
    <mergeCell ref="A14:AJ14"/>
    <mergeCell ref="BG10:BV10"/>
    <mergeCell ref="AQ9:BF9"/>
    <mergeCell ref="AQ10:BF10"/>
    <mergeCell ref="AK12:AP12"/>
    <mergeCell ref="AQ12:BF12"/>
    <mergeCell ref="A11:AJ11"/>
    <mergeCell ref="A12:AJ12"/>
    <mergeCell ref="A13:AJ13"/>
    <mergeCell ref="A21:AJ21"/>
    <mergeCell ref="A22:AJ22"/>
    <mergeCell ref="A15:AJ15"/>
    <mergeCell ref="A16:AJ16"/>
    <mergeCell ref="A17:AJ17"/>
    <mergeCell ref="A18:AJ18"/>
    <mergeCell ref="A19:AJ19"/>
    <mergeCell ref="A20:AJ20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1</cp:lastModifiedBy>
  <cp:lastPrinted>2023-03-02T08:15:07Z</cp:lastPrinted>
  <dcterms:created xsi:type="dcterms:W3CDTF">2005-02-01T12:32:18Z</dcterms:created>
  <dcterms:modified xsi:type="dcterms:W3CDTF">2023-03-07T07:18:42Z</dcterms:modified>
  <cp:category/>
  <cp:version/>
  <cp:contentType/>
  <cp:contentStatus/>
</cp:coreProperties>
</file>